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105" windowWidth="15600" windowHeight="9915" activeTab="1"/>
  </bookViews>
  <sheets>
    <sheet name="1" sheetId="4" r:id="rId1"/>
    <sheet name="2" sheetId="6" r:id="rId2"/>
    <sheet name="3" sheetId="5" r:id="rId3"/>
    <sheet name="4" sheetId="14" r:id="rId4"/>
    <sheet name="5" sheetId="9" r:id="rId5"/>
    <sheet name="6" sheetId="15" r:id="rId6"/>
    <sheet name="7" sheetId="10" r:id="rId7"/>
    <sheet name="8" sheetId="11" r:id="rId8"/>
    <sheet name="9" sheetId="12" r:id="rId9"/>
    <sheet name="10" sheetId="13" r:id="rId10"/>
  </sheets>
  <definedNames>
    <definedName name="_xlnm.Print_Area" localSheetId="0">'1'!$A$1:$M$29</definedName>
    <definedName name="_xlnm.Print_Area" localSheetId="9">'10'!$A$1:$F$38</definedName>
    <definedName name="_xlnm.Print_Area" localSheetId="1">'2'!$A$1:$J$27</definedName>
    <definedName name="_xlnm.Print_Area" localSheetId="2">'3'!$A$1:$G$26</definedName>
    <definedName name="_xlnm.Print_Area" localSheetId="3">'4'!$A$1:$E$22</definedName>
    <definedName name="_xlnm.Print_Area" localSheetId="4">'5'!$A$1:$E$20</definedName>
    <definedName name="_xlnm.Print_Area" localSheetId="5">'6'!$A$1:$E$21</definedName>
    <definedName name="_xlnm.Print_Area" localSheetId="6">'7'!$A$1:$F$25</definedName>
    <definedName name="_xlnm.Print_Area" localSheetId="7">'8'!$A$1:$H$25</definedName>
    <definedName name="_xlnm.Print_Area" localSheetId="8">'9'!$A$1:$L$25</definedName>
  </definedNames>
  <calcPr calcId="124519"/>
</workbook>
</file>

<file path=xl/calcChain.xml><?xml version="1.0" encoding="utf-8"?>
<calcChain xmlns="http://schemas.openxmlformats.org/spreadsheetml/2006/main">
  <c r="N7" i="6"/>
  <c r="N9"/>
  <c r="N10"/>
  <c r="N11"/>
  <c r="N12"/>
  <c r="N13"/>
  <c r="N14"/>
  <c r="N15"/>
  <c r="N16"/>
  <c r="N17"/>
  <c r="N18"/>
  <c r="N19"/>
  <c r="N20"/>
  <c r="N21"/>
  <c r="N6"/>
  <c r="L21" i="4"/>
  <c r="H21"/>
  <c r="D21"/>
  <c r="G21" l="1"/>
  <c r="C21"/>
  <c r="B21"/>
  <c r="G20" i="5" l="1"/>
  <c r="E6" i="4" l="1"/>
  <c r="G31" l="1"/>
  <c r="C31"/>
  <c r="E30" i="13" l="1"/>
  <c r="E29"/>
  <c r="E28"/>
  <c r="E27"/>
  <c r="E25"/>
  <c r="E24"/>
  <c r="E23"/>
  <c r="E22"/>
  <c r="E15"/>
  <c r="E14"/>
  <c r="E13"/>
  <c r="E12"/>
  <c r="E11"/>
  <c r="E10"/>
  <c r="E9"/>
  <c r="E8"/>
  <c r="E7"/>
  <c r="E6"/>
  <c r="E5"/>
  <c r="E4"/>
  <c r="B21" i="11"/>
  <c r="C21"/>
  <c r="F21"/>
  <c r="G21"/>
  <c r="B21" i="10"/>
  <c r="C21"/>
  <c r="D21"/>
  <c r="E21"/>
  <c r="F21"/>
  <c r="C20" i="5"/>
  <c r="C21" i="6"/>
  <c r="H18" i="11" l="1"/>
  <c r="D18"/>
  <c r="G9" i="6"/>
  <c r="F9"/>
  <c r="D9" i="15" l="1"/>
  <c r="D5"/>
  <c r="D6" i="9"/>
  <c r="D5"/>
  <c r="D4"/>
  <c r="D9" i="14"/>
  <c r="D8"/>
  <c r="D7"/>
  <c r="D6"/>
  <c r="D5"/>
  <c r="D4"/>
  <c r="J21" i="12"/>
  <c r="K21"/>
  <c r="F21"/>
  <c r="G21"/>
  <c r="B21"/>
  <c r="C21"/>
  <c r="L10"/>
  <c r="H10"/>
  <c r="D10"/>
  <c r="H10" i="11"/>
  <c r="D10"/>
  <c r="I21" i="6"/>
  <c r="E21"/>
  <c r="D21"/>
  <c r="L7" i="12"/>
  <c r="H7" i="11"/>
  <c r="L19" i="12" l="1"/>
  <c r="H19"/>
  <c r="D19"/>
  <c r="D19" i="11"/>
  <c r="F19" i="6"/>
  <c r="G19" s="1"/>
  <c r="I19" i="4" l="1"/>
  <c r="F10" i="6"/>
  <c r="G10" s="1"/>
  <c r="E9" i="5"/>
  <c r="F9" s="1"/>
  <c r="G9" s="1"/>
  <c r="D9"/>
  <c r="I10" i="4" l="1"/>
  <c r="E10"/>
  <c r="M10" s="1"/>
  <c r="E9"/>
  <c r="H9" i="11"/>
  <c r="D9"/>
  <c r="L9" i="12"/>
  <c r="H9"/>
  <c r="D9"/>
  <c r="L18"/>
  <c r="H18"/>
  <c r="D18"/>
  <c r="E8" i="5" l="1"/>
  <c r="F8" s="1"/>
  <c r="G8" s="1"/>
  <c r="D8"/>
  <c r="I9" i="4"/>
  <c r="M9" s="1"/>
  <c r="H12" i="12"/>
  <c r="L12"/>
  <c r="D12"/>
  <c r="H12" i="11"/>
  <c r="D12"/>
  <c r="F12" i="6"/>
  <c r="L15" i="12"/>
  <c r="H15"/>
  <c r="D15"/>
  <c r="H15" i="11"/>
  <c r="D15"/>
  <c r="E14" i="5"/>
  <c r="F14" s="1"/>
  <c r="G14" s="1"/>
  <c r="D14"/>
  <c r="F15" i="6"/>
  <c r="L14" i="12" l="1"/>
  <c r="H14"/>
  <c r="D14"/>
  <c r="H14" i="11"/>
  <c r="D14"/>
  <c r="F14" i="6"/>
  <c r="L13" i="12"/>
  <c r="H13"/>
  <c r="D13"/>
  <c r="H13" i="11"/>
  <c r="D13"/>
  <c r="I13" i="4"/>
  <c r="F13" i="6"/>
  <c r="L20" i="12"/>
  <c r="H20"/>
  <c r="D20"/>
  <c r="H20" i="11"/>
  <c r="D20"/>
  <c r="E18" i="5"/>
  <c r="F18" s="1"/>
  <c r="G18" s="1"/>
  <c r="E19"/>
  <c r="F19" s="1"/>
  <c r="G19" s="1"/>
  <c r="D18"/>
  <c r="D19"/>
  <c r="I15" i="4"/>
  <c r="I16"/>
  <c r="I17"/>
  <c r="I18"/>
  <c r="I20"/>
  <c r="E19"/>
  <c r="M19" s="1"/>
  <c r="E20"/>
  <c r="L17" i="12"/>
  <c r="H17"/>
  <c r="D17"/>
  <c r="H17" i="11"/>
  <c r="D17"/>
  <c r="K15" i="6"/>
  <c r="J17"/>
  <c r="J16"/>
  <c r="J21" s="1"/>
  <c r="F17"/>
  <c r="M20" i="4" l="1"/>
  <c r="F20" i="6"/>
  <c r="G20" s="1"/>
  <c r="D7" i="11"/>
  <c r="D16" i="5" l="1"/>
  <c r="E16"/>
  <c r="F16" s="1"/>
  <c r="G16" s="1"/>
  <c r="G17" i="6"/>
  <c r="F18"/>
  <c r="G18" s="1"/>
  <c r="D17" i="5"/>
  <c r="E17"/>
  <c r="F17" s="1"/>
  <c r="G17" s="1"/>
  <c r="E17" i="4"/>
  <c r="M17" s="1"/>
  <c r="E18"/>
  <c r="M18" s="1"/>
  <c r="L16" i="12"/>
  <c r="H16"/>
  <c r="L11"/>
  <c r="H11"/>
  <c r="D11"/>
  <c r="H11" i="11"/>
  <c r="D11"/>
  <c r="I12" i="4"/>
  <c r="D16" i="12"/>
  <c r="H16" i="11"/>
  <c r="G12" i="6" l="1"/>
  <c r="G13"/>
  <c r="G14"/>
  <c r="G15"/>
  <c r="F16"/>
  <c r="G16" s="1"/>
  <c r="D15" i="5" l="1"/>
  <c r="E15"/>
  <c r="F15" s="1"/>
  <c r="G15" s="1"/>
  <c r="E15" i="4"/>
  <c r="M15" s="1"/>
  <c r="E16"/>
  <c r="M16" s="1"/>
  <c r="F7" i="6"/>
  <c r="G7" s="1"/>
  <c r="H7" i="12"/>
  <c r="D7"/>
  <c r="D6" i="5"/>
  <c r="E6"/>
  <c r="F6" s="1"/>
  <c r="G6" s="1"/>
  <c r="I7" i="4"/>
  <c r="E7"/>
  <c r="F6" i="6"/>
  <c r="G6" s="1"/>
  <c r="B21"/>
  <c r="D6" i="11"/>
  <c r="D21" s="1"/>
  <c r="L6" i="12"/>
  <c r="L21" s="1"/>
  <c r="H6"/>
  <c r="D6"/>
  <c r="M7" i="4" l="1"/>
  <c r="D21" i="12"/>
  <c r="H21"/>
  <c r="E5" i="5"/>
  <c r="D5"/>
  <c r="O25" i="4"/>
  <c r="I11"/>
  <c r="I6"/>
  <c r="D11" i="5"/>
  <c r="E11"/>
  <c r="F11" s="1"/>
  <c r="G11" s="1"/>
  <c r="D12"/>
  <c r="E12"/>
  <c r="F12" s="1"/>
  <c r="G12" s="1"/>
  <c r="D13"/>
  <c r="E13"/>
  <c r="F13" s="1"/>
  <c r="G13" s="1"/>
  <c r="E12" i="4"/>
  <c r="M12" s="1"/>
  <c r="E13"/>
  <c r="M13" s="1"/>
  <c r="E14"/>
  <c r="M14" s="1"/>
  <c r="I14"/>
  <c r="H6" i="11"/>
  <c r="H21" s="1"/>
  <c r="E11" i="4"/>
  <c r="M11" s="1"/>
  <c r="E21" l="1"/>
  <c r="I21"/>
  <c r="M6"/>
  <c r="M21" s="1"/>
  <c r="F5" i="5"/>
  <c r="G5" s="1"/>
  <c r="E10"/>
  <c r="F10" s="1"/>
  <c r="G10" s="1"/>
  <c r="D10"/>
  <c r="D20" s="1"/>
  <c r="F11" i="6"/>
  <c r="O37" i="4"/>
  <c r="K6"/>
  <c r="K7"/>
  <c r="L7" s="1"/>
  <c r="K9"/>
  <c r="L9" s="1"/>
  <c r="K10"/>
  <c r="K11"/>
  <c r="L11" s="1"/>
  <c r="K12"/>
  <c r="L12" s="1"/>
  <c r="K13"/>
  <c r="K14"/>
  <c r="L14" s="1"/>
  <c r="K15"/>
  <c r="L15" s="1"/>
  <c r="K16"/>
  <c r="L16" s="1"/>
  <c r="K17"/>
  <c r="L17" s="1"/>
  <c r="K18"/>
  <c r="L18" s="1"/>
  <c r="K19"/>
  <c r="L19" s="1"/>
  <c r="K20"/>
  <c r="L20" s="1"/>
  <c r="K21"/>
  <c r="O17"/>
  <c r="E20" i="5" l="1"/>
  <c r="F20" s="1"/>
  <c r="G11" i="6"/>
  <c r="G21" s="1"/>
  <c r="F21"/>
  <c r="K31" i="4"/>
</calcChain>
</file>

<file path=xl/sharedStrings.xml><?xml version="1.0" encoding="utf-8"?>
<sst xmlns="http://schemas.openxmlformats.org/spreadsheetml/2006/main" count="452" uniqueCount="178">
  <si>
    <t>المحافظة</t>
  </si>
  <si>
    <t>نينوى</t>
  </si>
  <si>
    <t>كركوك</t>
  </si>
  <si>
    <t>ديالى</t>
  </si>
  <si>
    <t>بابل</t>
  </si>
  <si>
    <t>كربلاء</t>
  </si>
  <si>
    <t>واسط</t>
  </si>
  <si>
    <t>صلاح الدين</t>
  </si>
  <si>
    <t>النجف</t>
  </si>
  <si>
    <t>القادسية</t>
  </si>
  <si>
    <t>المثنى</t>
  </si>
  <si>
    <t>ذي قار</t>
  </si>
  <si>
    <t>ميسان</t>
  </si>
  <si>
    <t>البصرة</t>
  </si>
  <si>
    <t>المجموع</t>
  </si>
  <si>
    <t>عدد السكان الكلي *</t>
  </si>
  <si>
    <t xml:space="preserve">* عدد السكان حسب تقديرات الجهاز المركزي للإحصاء </t>
  </si>
  <si>
    <t>الأنبار</t>
  </si>
  <si>
    <t xml:space="preserve"> الحاصلة على الموافقة البيئية</t>
  </si>
  <si>
    <t xml:space="preserve"> غير الحاصلة على الموافقة البيئية</t>
  </si>
  <si>
    <t>السكراب (طن/سنة)</t>
  </si>
  <si>
    <t>داخل التصميم</t>
  </si>
  <si>
    <t>خارج التصميم</t>
  </si>
  <si>
    <t>عدد المحافظات</t>
  </si>
  <si>
    <t xml:space="preserve">نسبة السكان المخدومين بخدمة جمع النفايات </t>
  </si>
  <si>
    <t>الحضر</t>
  </si>
  <si>
    <t>عدد السكان المخدومين</t>
  </si>
  <si>
    <t>العراق</t>
  </si>
  <si>
    <t>عدد السكان *</t>
  </si>
  <si>
    <t>عدد المؤسسات البلدية</t>
  </si>
  <si>
    <t>قسم إحصاءات البيئة - الجهاز المركزي للإحصاء/ العراق</t>
  </si>
  <si>
    <t xml:space="preserve">.. بيانات غير متوفرة بسبب تدهور الأوضاع الامنية في هذه المحافظات </t>
  </si>
  <si>
    <t xml:space="preserve">الأنبار </t>
  </si>
  <si>
    <t xml:space="preserve">جدول (3-1) </t>
  </si>
  <si>
    <t xml:space="preserve">جدول (3-2) </t>
  </si>
  <si>
    <t xml:space="preserve">جدول (3-3) </t>
  </si>
  <si>
    <t>قلة التخصيصات المالية لتنفيذ مشاريع أعمال التنظيفات حيث أن هذه الأعمال ضمن موازنة المحافظة</t>
  </si>
  <si>
    <t>ضعف الأداء المؤسسي للمحافظات في رصد مبالغ لتنفيذ مشاريع معامل تدوير النفايات ضمن موازنة تنمية الأقاليم</t>
  </si>
  <si>
    <t>قلة الوعي البيئي وعدم إلتزام المواطنين بالتوقيتات الزمنية لرفع النفايات الأمر الذي يؤدي إلى تعطيل منظومة الجمع والنقل للنفايات</t>
  </si>
  <si>
    <t xml:space="preserve">قلة الحاويات المخصصة لجمع النفايات وعدم وجود حاويات متخصصة حديثة لتضررها نتيجة الأستعمال وتأخر تعويض المتضرر منها </t>
  </si>
  <si>
    <t>النسبة المئوية</t>
  </si>
  <si>
    <t>الريف</t>
  </si>
  <si>
    <t xml:space="preserve">صلاح الدين </t>
  </si>
  <si>
    <t>أمانة بغداد</t>
  </si>
  <si>
    <t>أطراف بغداد</t>
  </si>
  <si>
    <t xml:space="preserve">كربلاء </t>
  </si>
  <si>
    <t>صعوبة تغطية المحطات التحويلية النموذجية لكافة المؤسسات البلدية ومشاكل الطمر العشوائي للنفايات وعدم كفاية المتوفر منها لتغطية الحاجة الفعلية للكميات المفرزة يومياً</t>
  </si>
  <si>
    <t>النفايات الإعتيادية (طن/سنة)</t>
  </si>
  <si>
    <t>الأنقاض (مخلفات الهدم والبناء) (طن/سنة)</t>
  </si>
  <si>
    <t>ملاحظة : المخلفات المرفوعة تشمل (النفايات الإعتيادية + الأنقاض وتضم مخلفات الهدم والبناء + السكراب)</t>
  </si>
  <si>
    <t xml:space="preserve">جدول (3-4) </t>
  </si>
  <si>
    <t>المؤسسات الصحية</t>
  </si>
  <si>
    <t>المؤسسات الصناعية</t>
  </si>
  <si>
    <t>المجازر</t>
  </si>
  <si>
    <t>المؤسسات الزراعية</t>
  </si>
  <si>
    <t>اخرى</t>
  </si>
  <si>
    <t>عدد المحطات التحويلية النظامية</t>
  </si>
  <si>
    <t>عدد المحطات التحويلية غير النظامية (مواقع التجميع المؤقت)</t>
  </si>
  <si>
    <t>جدول (3-7)</t>
  </si>
  <si>
    <t>عدد مواقع طمر النفايات</t>
  </si>
  <si>
    <t>قلة توفر الحاويات والمستلزمات (الأكياس) المخصصة لجمع النفايات</t>
  </si>
  <si>
    <t xml:space="preserve">الرمي العشوائي للنفايات من قبل المواطنين والمحلات التجارية ويتم رميها في المواقع غير المخصصة لها </t>
  </si>
  <si>
    <t>مجانية خدمات النظافة للمناطق السكنية وما يرافقها من عدم أكتراث متلقي الخدمة وضعف الأدراك بتأثير الأستجابة السلبية للمواطن وأنعدام التعاون بين مقدم الخدمة ومتلقيها</t>
  </si>
  <si>
    <t>المخلفات المرفوعة</t>
  </si>
  <si>
    <t>كمية النفايات الإعتيادية المرفوعة (طن/ سنة)</t>
  </si>
  <si>
    <t>كمية النفايات الإعتيادية المرفوعة (طن/ يوم)</t>
  </si>
  <si>
    <t>مصادر النفايات الخطرة</t>
  </si>
  <si>
    <t>ت</t>
  </si>
  <si>
    <t>الطمر في المواقع الحاصلة على الموافقة البيئية</t>
  </si>
  <si>
    <t>الطمر في المواقع غير الحاصلة على الموافقة البيئية</t>
  </si>
  <si>
    <t>الرمي في ساحات فارغة</t>
  </si>
  <si>
    <t>التدوير او إعادة الإستعمال</t>
  </si>
  <si>
    <t>تحويلها الى سماد</t>
  </si>
  <si>
    <t>تحويلها الى طاقة</t>
  </si>
  <si>
    <t xml:space="preserve">جدول (3-5) </t>
  </si>
  <si>
    <t xml:space="preserve">جدول (3-6) </t>
  </si>
  <si>
    <t>اساليب التخلص من النفايات الخطرة</t>
  </si>
  <si>
    <t>التجميع في مواقع التجميع المؤقت</t>
  </si>
  <si>
    <t>الطمر في المواقع المخصصة للطمر الصحي</t>
  </si>
  <si>
    <t>اعادة التدوير</t>
  </si>
  <si>
    <t>الرمي في الأنهر والمبازل</t>
  </si>
  <si>
    <t>جدول (3-8)</t>
  </si>
  <si>
    <t>جدول (3-9)</t>
  </si>
  <si>
    <t xml:space="preserve">جدول (3-10) </t>
  </si>
  <si>
    <t xml:space="preserve">تابع/ جدول (3-10) </t>
  </si>
  <si>
    <t xml:space="preserve">النفايات الخطرة </t>
  </si>
  <si>
    <t xml:space="preserve"> عدد مواقع طمر النفايات الحاصلة على الموافقة البيئية نسبة للتصميم الأساس للبلدية</t>
  </si>
  <si>
    <t xml:space="preserve"> عدد مواقع طمر النفايات غير الحاصلة على الموافقة البيئية نسبة للتصميم الأساس للبلدية</t>
  </si>
  <si>
    <t xml:space="preserve">قلة عدد الآليات (كابسات، ..الخ) في المؤسسات البلدية في مجال النفايات من حيث (الجمع والنقل والمعالجة) وتقادم البعض منها </t>
  </si>
  <si>
    <t>عدم توفر الآليات المتخصصة في عدد من المؤسسات البلدية في مجال النفايات من حيث (الجمع والنقل والمعالجة)</t>
  </si>
  <si>
    <t>ضعف صيانة الآليات وعدم أدامتها</t>
  </si>
  <si>
    <t>شحة المواد الاحتياطية اللازمة للأليات العاملة في مجال النفايات</t>
  </si>
  <si>
    <t>قلة أجور العاملين في مجال النفايات</t>
  </si>
  <si>
    <t>ضعف التنسيق بين الدوائر الساندة التي تعطي الموافقات الأصولية لمشاريع طمر النفايات والمحطات التحويلية</t>
  </si>
  <si>
    <t>عدم استخدام الأكياس المخصصة لجمع النفايات والموزعة على المواطنين وضعف المعايير المحددة لمتابعة أعمال النظافة</t>
  </si>
  <si>
    <t>أنتشار التجمعات السكنية العشوائية المتجاوزة على الأستعمال الزراعي مما يؤثر وبصورة بارزة على مستوى تقديم الخدمات المقدمة ومنها خدمات النظافة وكثرة التجاوزات على الأراضي المخصصة للخدمات العامة (كالمدارس، المراكز الصحية، المستشفيات، المتنزهات وغيرها من الخدمات) وبالتالي تقليص المساحات المخصصة لهذه الفعاليات الحيوية</t>
  </si>
  <si>
    <t>اسماء المحافظات</t>
  </si>
  <si>
    <t>مجموع كمية المخلفات المرفوعة (طن/سنة)</t>
  </si>
  <si>
    <t>مجموع كمية المخلفات المرفوعة (طن/يوم)</t>
  </si>
  <si>
    <t>مجموع كمية النفايات الخطرة المرفوعة (كغم/يوم)</t>
  </si>
  <si>
    <t>مجموع كمية النفايات الخطرة المرفوعة (كغم/سنة)</t>
  </si>
  <si>
    <t>الحرق</t>
  </si>
  <si>
    <t>البيع</t>
  </si>
  <si>
    <t>العدد الكلي</t>
  </si>
  <si>
    <t>للمحطات التحويلية النظامية</t>
  </si>
  <si>
    <t>للمحطات التحويلية غير النظامية (مواقع التجميع المؤقت)</t>
  </si>
  <si>
    <t>لمواقع طمر النفايات الحاصلة على الموافقة البيئية</t>
  </si>
  <si>
    <t>لمواقع طمر النفايات غير الحاصلة على الموافقة البيئية</t>
  </si>
  <si>
    <t xml:space="preserve"> لمواقع الرمي العشوائي للنفايات</t>
  </si>
  <si>
    <t xml:space="preserve">المشاكل التي يعاني منها قطاع الخدمات البلدية </t>
  </si>
  <si>
    <t>اقليم كردستان</t>
  </si>
  <si>
    <t>..</t>
  </si>
  <si>
    <t>الحضر عدا اقليم كردستان</t>
  </si>
  <si>
    <t>الريف عدا اقليم كردستان</t>
  </si>
  <si>
    <t>الكلي عدا اقليم كردستان</t>
  </si>
  <si>
    <t>حضر العراق الكلي</t>
  </si>
  <si>
    <t>ريف العراق الكلي</t>
  </si>
  <si>
    <t>سكان العراق الكلي</t>
  </si>
  <si>
    <t>سكان ال7 بلديات في كركوك</t>
  </si>
  <si>
    <t xml:space="preserve">القادسية </t>
  </si>
  <si>
    <t>يوم</t>
  </si>
  <si>
    <t>** النسبة المئوية وعدد السكان المخدومين في محافظة كركوك تم احتسابها بعد استبعاد النواحي غير الخاضعة لسلطة الحكومة المركزية</t>
  </si>
  <si>
    <t>كركوك **</t>
  </si>
  <si>
    <t>بابل ، واسط ، صلاح الدين ، النجف ، ميسان</t>
  </si>
  <si>
    <t>لا يوجد</t>
  </si>
  <si>
    <t xml:space="preserve">أمانة بغداد </t>
  </si>
  <si>
    <t>أطراف بغداد ، بابل ، واسط ، النجف ، القادسية ، ذي قار ، ميسان</t>
  </si>
  <si>
    <t>أطراف بغداد ، بابل ، النجف ، القادسية ، البصرة</t>
  </si>
  <si>
    <t>أمانة بغداد ، أطراف بغداد ، القادسية</t>
  </si>
  <si>
    <t>اطراف بغداد</t>
  </si>
  <si>
    <t>الكلي</t>
  </si>
  <si>
    <t xml:space="preserve">ديالى ، أمانة بغداد ، اطراف بغداد ، صلاح الدين ، النجف ، القادسية </t>
  </si>
  <si>
    <t xml:space="preserve">القادسية ، المثنى </t>
  </si>
  <si>
    <t xml:space="preserve">المثنى </t>
  </si>
  <si>
    <t xml:space="preserve">كركوك ، ديالى ، أطراف بغداد ، بابل ، صلاح الدين ، القادسية ، المثنى </t>
  </si>
  <si>
    <t>ملاحظة : عدد المؤسسات البلدية في محافظة كركوك (7) مؤسسات بلدية فقط بسبب كون (5) مؤسسات بلدية تحت سيطرة المجاميع الارهابية وناحية (الملتقى) خالية من السكان رغم تحريرها وناحية (يايجي) لا توجد فيها مؤسسة بلدية منفصلة وناحيتي شوان وقرة هنجير (الربيع) لم تتوفر بيانات عنها بسبب كونها من النواحي المتنازع عليها مع السليمانية</t>
  </si>
  <si>
    <t xml:space="preserve">كركوك ، واسط </t>
  </si>
  <si>
    <t>حضر</t>
  </si>
  <si>
    <t>السكان عدا نينوى والانبار</t>
  </si>
  <si>
    <t>ريف</t>
  </si>
  <si>
    <t>كمية النفايات الاعتيادية المرفوعة (كغم/سنة)</t>
  </si>
  <si>
    <t>معدل كمية النفايات الاعتيادية المرفوعة (كغم/يوم)</t>
  </si>
  <si>
    <t xml:space="preserve">اساليب التخلص من النفايات الإعتيادية </t>
  </si>
  <si>
    <t>عدد المؤسسات البلدية والنسب المئوية للسكان المخدومين بخدمة جمع النفايات حسب البيئة والمحافظة لسنة 2016</t>
  </si>
  <si>
    <t>كمية النفايات الإعتيادية المرفوعة ومعدل كمية النفايات المتولّدة عن كل فرد حسب المحافظة لسنة 2016</t>
  </si>
  <si>
    <t>اساليب التخلص من النفايات الإعتيادية حسب النوع والمحافظة لسنة 2016</t>
  </si>
  <si>
    <t>مصادر النفايات الخطرة حسب نوع المصدر والمحافظة لسنة 2016</t>
  </si>
  <si>
    <t>اساليب التخلص من النفايات الخطرة حسب النوع والمحافظة لسنة 2016</t>
  </si>
  <si>
    <t xml:space="preserve"> عدد المحطات التحويلية النظامية وغير النظامية (مواقع التجميع المؤقت) ومواقع طمر النفايات الحاصلة وغير الحاصلة على الموافقة البيئية وعدد مواقع الرمي العشوائي الكلّي حسب المحافظة لسنة 2016</t>
  </si>
  <si>
    <t xml:space="preserve"> عدد المحطات التحويلية النظامية وغير النظامية (مواقع التجميع المؤقت) الحاصلة وغير الحاصلة على الموافقة البيئية حسب المحافظة لسنة 2016</t>
  </si>
  <si>
    <t>اهم المشاكل ونسبها المئوية التي يعاني منها قطاع الخدمات البلدية حسب المحافظة لسنة 2016</t>
  </si>
  <si>
    <t>كمية المخلفات المرفوعة (النفايات الإعتيادية والأنقاض والسكراب ) والنفايات الخطرة حسب المحافظة لسنة 2016</t>
  </si>
  <si>
    <t>قلة الدراسات والبحوث المتعلقة بقطاع خدمات النظافة لوضع آلية سليمة لإدارة النفايات وضعف القطاع الخاص المحلي المتخصص بهذا المجال فضلاً عن ضعف اشتراك القطاع المتخصص من الشركات العالمية المتخصصة بهذا المجال</t>
  </si>
  <si>
    <t>سعة الرقعة الجغرافية للمدن وأمتدادها الأفقي وماينتج عنه من الأفراز الكبير من النفايات التي لا تتناسب مع ما موجود من جهد آلي وبشري (ذاتي ومؤجر) لكافة المؤسسات البلدية لتغطية الخدمات المطلوبة</t>
  </si>
  <si>
    <t>معدل كمية النفايات الإعتيادية المتولّدة عن كل فرد (كغم/يوم)</t>
  </si>
  <si>
    <t>الإجمالي</t>
  </si>
  <si>
    <t xml:space="preserve">المصدر: 1 . وزارة الاعمار والاسكان والبلديات والأشغال العامة  / مديرية بلدية مركز المحافظات / مديريات بلديات المحافظات ومديرية البلديات العامة / قسم البيئة </t>
  </si>
  <si>
    <t xml:space="preserve">* ارتفاع معدل كمية النفايات المتولّدة عن كل فرد في محافظة كربلاء والنجف بسبب توافد اعداد كبيرة من الزائرين الى العتبات المقدسة فيها مع وجود اعداد من النازحين ، اما في امانة بغداد واطراف بغداد وواسط والقادسية وذي قار فيعود سبب الأرتفاع الى وجود اعداد من النازحين فيها </t>
  </si>
  <si>
    <t xml:space="preserve">عدد السكان المخدومين بخدمة جمع النفايات </t>
  </si>
  <si>
    <t>تسليمها الى جهات رسمية (وزارة الصحة ، البيئة ، ...الخ)</t>
  </si>
  <si>
    <t>النسبة المئوية لأهم المشاكل التي يعاني منها قطاع الخدمات البلدية حسب المحافظة لسنة 2016</t>
  </si>
  <si>
    <t>قلة عدد العاملين المخصصين نسبة الى الآليات المتوفرة</t>
  </si>
  <si>
    <t xml:space="preserve">عدم وجود منظومة فرز للنفايات من المصدر </t>
  </si>
  <si>
    <t>جميع المحافظات عدا أطراف بغداد ، صلاح الدين وميسان</t>
  </si>
  <si>
    <t>جميع المحافظات عدا المثنى</t>
  </si>
  <si>
    <t xml:space="preserve">          2 . أمانة بغداد / دائرة المخلفات الصلبة والبيئة</t>
  </si>
  <si>
    <t>جميع المحافظات</t>
  </si>
  <si>
    <t>جميع المحافظات عدا أمانة بغداد ، كربلاء وواسط</t>
  </si>
  <si>
    <t>جميع المحافظات عدا ديالى ، أمانة بغداد ، أطراف بغداد ، ذي قار ، ميسان</t>
  </si>
  <si>
    <t xml:space="preserve">جميع المحافظات عدا أمانة بغداد </t>
  </si>
  <si>
    <t>جميع المحافظات عدا أمانة بغداد والبصرة</t>
  </si>
  <si>
    <t>جميع المحافظات عدا ديالى</t>
  </si>
  <si>
    <t>جميع المحافظات عدا أمانة بغداد ، القادسية ‘ ميسان والبصرة</t>
  </si>
  <si>
    <t>جميع المحافظات عدا أمانة بغداد ، كربلاء والبصرة</t>
  </si>
  <si>
    <t>جميع المحافظات عدا كركوك ، ديالى وأمانة بغداد</t>
  </si>
  <si>
    <t>جميع المحافظات عدا ديالى ، أمانة بغداد وأطراف بغداد</t>
  </si>
  <si>
    <t>جميع المحافظات عدا أمانة بغداد وكربلاء</t>
  </si>
  <si>
    <t xml:space="preserve"> عدد مواقع طمر النفايات الحاصلة وغير الحاصلة على الموافقة البيئية وموقعها نسبة للتصميم الأساس للبلدية حسب المحافظة لسنة 2016</t>
  </si>
</sst>
</file>

<file path=xl/styles.xml><?xml version="1.0" encoding="utf-8"?>
<styleSheet xmlns="http://schemas.openxmlformats.org/spreadsheetml/2006/main">
  <numFmts count="2">
    <numFmt numFmtId="164" formatCode="0.0"/>
    <numFmt numFmtId="165" formatCode="#,##0.0"/>
  </numFmts>
  <fonts count="26">
    <font>
      <sz val="11"/>
      <color theme="1"/>
      <name val="Arial"/>
      <family val="2"/>
      <scheme val="minor"/>
    </font>
    <font>
      <b/>
      <sz val="10"/>
      <color indexed="8"/>
      <name val="Times New Roman"/>
      <family val="1"/>
    </font>
    <font>
      <b/>
      <sz val="10"/>
      <color theme="1"/>
      <name val="Times New Roman"/>
      <family val="1"/>
    </font>
    <font>
      <b/>
      <sz val="9"/>
      <color theme="1"/>
      <name val="Arial"/>
      <family val="2"/>
    </font>
    <font>
      <b/>
      <sz val="10"/>
      <color indexed="8"/>
      <name val="Arial"/>
      <family val="2"/>
    </font>
    <font>
      <b/>
      <sz val="9"/>
      <color indexed="8"/>
      <name val="Arial"/>
      <family val="2"/>
    </font>
    <font>
      <b/>
      <sz val="9"/>
      <name val="Arial"/>
      <family val="2"/>
    </font>
    <font>
      <b/>
      <sz val="12"/>
      <color indexed="8"/>
      <name val="Arial"/>
      <family val="2"/>
    </font>
    <font>
      <b/>
      <sz val="12"/>
      <color theme="1"/>
      <name val="Arial"/>
      <family val="2"/>
    </font>
    <font>
      <b/>
      <sz val="10"/>
      <name val="Times New Roman"/>
      <family val="1"/>
    </font>
    <font>
      <b/>
      <sz val="9"/>
      <name val="Times New Roman"/>
      <family val="1"/>
    </font>
    <font>
      <sz val="12"/>
      <color theme="1"/>
      <name val="Arial"/>
      <family val="2"/>
    </font>
    <font>
      <sz val="11"/>
      <color theme="1"/>
      <name val="Arial"/>
      <family val="2"/>
    </font>
    <font>
      <sz val="12"/>
      <color indexed="8"/>
      <name val="Arial"/>
      <family val="2"/>
    </font>
    <font>
      <b/>
      <sz val="10"/>
      <color theme="1"/>
      <name val="Arial"/>
      <family val="2"/>
    </font>
    <font>
      <b/>
      <sz val="10"/>
      <color rgb="FFFF0000"/>
      <name val="Times New Roman"/>
      <family val="1"/>
    </font>
    <font>
      <b/>
      <sz val="10"/>
      <color indexed="8"/>
      <name val="Times New Roman"/>
      <family val="1"/>
      <scheme val="major"/>
    </font>
    <font>
      <b/>
      <sz val="12"/>
      <name val="Arial"/>
      <family val="2"/>
    </font>
    <font>
      <sz val="11"/>
      <name val="Arial"/>
      <family val="2"/>
      <scheme val="minor"/>
    </font>
    <font>
      <sz val="12"/>
      <color theme="1"/>
      <name val="Arial"/>
      <family val="2"/>
      <scheme val="minor"/>
    </font>
    <font>
      <sz val="11"/>
      <color indexed="8"/>
      <name val="Arial"/>
      <family val="2"/>
    </font>
    <font>
      <b/>
      <sz val="11"/>
      <color theme="1"/>
      <name val="Arial"/>
      <family val="2"/>
    </font>
    <font>
      <sz val="10"/>
      <name val="Arial"/>
      <family val="2"/>
    </font>
    <font>
      <sz val="9"/>
      <color indexed="8"/>
      <name val="Arial"/>
      <family val="2"/>
    </font>
    <font>
      <b/>
      <sz val="11"/>
      <color theme="1"/>
      <name val="Arial"/>
      <family val="2"/>
      <scheme val="minor"/>
    </font>
    <font>
      <b/>
      <sz val="12"/>
      <color theme="1"/>
      <name val="Arial"/>
      <family val="2"/>
      <scheme val="minor"/>
    </font>
  </fonts>
  <fills count="6">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rgb="FFFFFF00"/>
        <bgColor indexed="64"/>
      </patternFill>
    </fill>
  </fills>
  <borders count="33">
    <border>
      <left/>
      <right/>
      <top/>
      <bottom/>
      <diagonal/>
    </border>
    <border>
      <left/>
      <right/>
      <top/>
      <bottom style="double">
        <color indexed="64"/>
      </bottom>
      <diagonal/>
    </border>
    <border>
      <left/>
      <right/>
      <top style="hair">
        <color indexed="64"/>
      </top>
      <bottom style="hair">
        <color indexed="64"/>
      </bottom>
      <diagonal/>
    </border>
    <border>
      <left/>
      <right/>
      <top style="hair">
        <color indexed="64"/>
      </top>
      <bottom/>
      <diagonal/>
    </border>
    <border>
      <left/>
      <right/>
      <top style="double">
        <color indexed="64"/>
      </top>
      <bottom style="thin">
        <color indexed="64"/>
      </bottom>
      <diagonal/>
    </border>
    <border>
      <left/>
      <right/>
      <top style="thin">
        <color auto="1"/>
      </top>
      <bottom/>
      <diagonal/>
    </border>
    <border>
      <left/>
      <right/>
      <top/>
      <bottom style="thin">
        <color auto="1"/>
      </bottom>
      <diagonal/>
    </border>
    <border>
      <left/>
      <right/>
      <top style="double">
        <color indexed="64"/>
      </top>
      <bottom/>
      <diagonal/>
    </border>
    <border>
      <left/>
      <right/>
      <top style="hair">
        <color indexed="64"/>
      </top>
      <bottom style="thin">
        <color indexed="64"/>
      </bottom>
      <diagonal/>
    </border>
    <border>
      <left/>
      <right/>
      <top style="hair">
        <color indexed="64"/>
      </top>
      <bottom style="double">
        <color indexed="64"/>
      </bottom>
      <diagonal/>
    </border>
    <border>
      <left/>
      <right/>
      <top/>
      <bottom style="hair">
        <color indexed="64"/>
      </bottom>
      <diagonal/>
    </border>
    <border>
      <left/>
      <right/>
      <top style="double">
        <color indexed="64"/>
      </top>
      <bottom style="hair">
        <color indexed="64"/>
      </bottom>
      <diagonal/>
    </border>
    <border>
      <left/>
      <right/>
      <top style="double">
        <color indexed="64"/>
      </top>
      <bottom style="double">
        <color indexed="64"/>
      </bottom>
      <diagonal/>
    </border>
    <border>
      <left/>
      <right/>
      <top style="medium">
        <color indexed="64"/>
      </top>
      <bottom/>
      <diagonal/>
    </border>
    <border>
      <left style="thick">
        <color indexed="8"/>
      </left>
      <right/>
      <top/>
      <bottom/>
      <diagonal/>
    </border>
    <border>
      <left style="thick">
        <color indexed="8"/>
      </left>
      <right/>
      <top/>
      <bottom style="thick">
        <color indexed="8"/>
      </bottom>
      <diagonal/>
    </border>
    <border>
      <left/>
      <right/>
      <top style="thin">
        <color indexed="64"/>
      </top>
      <bottom style="hair">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1" fillId="0" borderId="0"/>
    <xf numFmtId="0" fontId="12" fillId="0" borderId="0"/>
    <xf numFmtId="0" fontId="12" fillId="0" borderId="0"/>
    <xf numFmtId="0" fontId="11" fillId="0" borderId="0"/>
    <xf numFmtId="0" fontId="11" fillId="0" borderId="0"/>
    <xf numFmtId="0" fontId="11" fillId="0" borderId="0"/>
    <xf numFmtId="9" fontId="13" fillId="0" borderId="0" applyFont="0" applyFill="0" applyBorder="0" applyAlignment="0" applyProtection="0"/>
    <xf numFmtId="0" fontId="19" fillId="0" borderId="0"/>
    <xf numFmtId="0" fontId="22" fillId="0" borderId="0"/>
  </cellStyleXfs>
  <cellXfs count="225">
    <xf numFmtId="0" fontId="0" fillId="0" borderId="0" xfId="0"/>
    <xf numFmtId="1" fontId="1" fillId="0" borderId="0" xfId="0" applyNumberFormat="1" applyFont="1" applyBorder="1" applyAlignment="1">
      <alignment horizontal="center" vertical="center" wrapText="1"/>
    </xf>
    <xf numFmtId="0" fontId="0" fillId="0" borderId="0" xfId="0"/>
    <xf numFmtId="1" fontId="1" fillId="2" borderId="0" xfId="0" applyNumberFormat="1" applyFont="1" applyFill="1" applyBorder="1" applyAlignment="1">
      <alignment horizontal="center" vertical="center" wrapText="1"/>
    </xf>
    <xf numFmtId="0" fontId="1" fillId="2" borderId="0" xfId="0" applyFont="1" applyFill="1" applyBorder="1" applyAlignment="1">
      <alignment horizontal="center" vertical="center" wrapText="1"/>
    </xf>
    <xf numFmtId="0" fontId="4" fillId="2" borderId="2" xfId="0" applyFont="1" applyFill="1" applyBorder="1" applyAlignment="1">
      <alignment horizontal="right" vertical="center" wrapText="1"/>
    </xf>
    <xf numFmtId="0" fontId="4" fillId="0" borderId="2" xfId="0" applyFont="1" applyBorder="1" applyAlignment="1">
      <alignment horizontal="right" vertical="center" wrapText="1"/>
    </xf>
    <xf numFmtId="0" fontId="4" fillId="0" borderId="3" xfId="0" applyFont="1" applyBorder="1" applyAlignment="1">
      <alignment horizontal="right" vertical="center" wrapText="1"/>
    </xf>
    <xf numFmtId="1" fontId="1" fillId="2" borderId="2" xfId="0" applyNumberFormat="1" applyFont="1" applyFill="1" applyBorder="1" applyAlignment="1">
      <alignment horizontal="left" vertical="center" wrapText="1"/>
    </xf>
    <xf numFmtId="1" fontId="1" fillId="2" borderId="3" xfId="0" applyNumberFormat="1" applyFont="1" applyFill="1" applyBorder="1" applyAlignment="1">
      <alignment horizontal="left" vertical="center" wrapText="1"/>
    </xf>
    <xf numFmtId="0" fontId="0" fillId="2" borderId="0" xfId="0" applyFill="1"/>
    <xf numFmtId="3" fontId="9" fillId="2" borderId="2" xfId="0" applyNumberFormat="1" applyFont="1" applyFill="1" applyBorder="1" applyAlignment="1">
      <alignment horizontal="left" vertical="center" wrapText="1"/>
    </xf>
    <xf numFmtId="3" fontId="9" fillId="0" borderId="2" xfId="0" applyNumberFormat="1" applyFont="1" applyBorder="1" applyAlignment="1">
      <alignment horizontal="left" vertical="center" wrapText="1"/>
    </xf>
    <xf numFmtId="0" fontId="7" fillId="0" borderId="0" xfId="1" applyFont="1" applyAlignment="1">
      <alignment vertical="center" wrapText="1"/>
    </xf>
    <xf numFmtId="0" fontId="14" fillId="0" borderId="0" xfId="1" applyFont="1" applyBorder="1" applyAlignment="1">
      <alignment horizontal="right" vertical="center" wrapText="1"/>
    </xf>
    <xf numFmtId="0" fontId="14" fillId="0" borderId="0" xfId="1" applyFont="1" applyBorder="1" applyAlignment="1">
      <alignment horizontal="left" vertical="center" wrapText="1"/>
    </xf>
    <xf numFmtId="0" fontId="11" fillId="0" borderId="0" xfId="1" applyFont="1"/>
    <xf numFmtId="0" fontId="11" fillId="0" borderId="0" xfId="1" applyFont="1" applyAlignment="1">
      <alignment horizontal="left"/>
    </xf>
    <xf numFmtId="0" fontId="2" fillId="0" borderId="2" xfId="1" applyFont="1" applyBorder="1" applyAlignment="1">
      <alignment horizontal="left" vertical="center" wrapText="1"/>
    </xf>
    <xf numFmtId="164" fontId="2" fillId="0" borderId="2" xfId="1" applyNumberFormat="1" applyFont="1" applyBorder="1" applyAlignment="1">
      <alignment horizontal="left" vertical="center" wrapText="1"/>
    </xf>
    <xf numFmtId="0" fontId="2" fillId="0" borderId="9" xfId="1" applyFont="1" applyBorder="1" applyAlignment="1">
      <alignment horizontal="left" vertical="center" wrapText="1"/>
    </xf>
    <xf numFmtId="164" fontId="2" fillId="0" borderId="9" xfId="1" applyNumberFormat="1" applyFont="1" applyBorder="1" applyAlignment="1">
      <alignment horizontal="left" vertical="center" wrapText="1"/>
    </xf>
    <xf numFmtId="0" fontId="4" fillId="0" borderId="0" xfId="0" applyFont="1" applyBorder="1" applyAlignment="1">
      <alignment horizontal="right" vertical="center" wrapText="1"/>
    </xf>
    <xf numFmtId="3" fontId="1" fillId="2" borderId="0" xfId="0" applyNumberFormat="1" applyFont="1" applyFill="1" applyBorder="1" applyAlignment="1">
      <alignment vertical="center" wrapText="1"/>
    </xf>
    <xf numFmtId="3" fontId="9" fillId="2" borderId="2" xfId="0" applyNumberFormat="1" applyFont="1" applyFill="1" applyBorder="1" applyAlignment="1">
      <alignment vertical="center" wrapText="1"/>
    </xf>
    <xf numFmtId="164" fontId="9" fillId="0" borderId="2" xfId="0" applyNumberFormat="1" applyFont="1" applyBorder="1" applyAlignment="1">
      <alignment horizontal="left" vertical="center" wrapText="1"/>
    </xf>
    <xf numFmtId="3" fontId="9" fillId="0" borderId="0" xfId="0" applyNumberFormat="1" applyFont="1" applyBorder="1" applyAlignment="1">
      <alignment horizontal="left" vertical="center" wrapText="1"/>
    </xf>
    <xf numFmtId="164" fontId="9" fillId="2" borderId="0" xfId="0" applyNumberFormat="1" applyFont="1" applyFill="1" applyBorder="1" applyAlignment="1">
      <alignment horizontal="left" vertical="center" wrapText="1"/>
    </xf>
    <xf numFmtId="164" fontId="2" fillId="0" borderId="3" xfId="1" applyNumberFormat="1" applyFont="1" applyBorder="1" applyAlignment="1">
      <alignment horizontal="left" vertical="center" wrapText="1"/>
    </xf>
    <xf numFmtId="1" fontId="9" fillId="2" borderId="2" xfId="0" applyNumberFormat="1" applyFont="1" applyFill="1" applyBorder="1" applyAlignment="1">
      <alignment horizontal="left" vertical="center" wrapText="1"/>
    </xf>
    <xf numFmtId="1" fontId="9" fillId="2" borderId="3" xfId="0" applyNumberFormat="1" applyFont="1" applyFill="1" applyBorder="1" applyAlignment="1">
      <alignment horizontal="left" vertical="center" wrapText="1"/>
    </xf>
    <xf numFmtId="0" fontId="2" fillId="0" borderId="3" xfId="1" applyFont="1" applyBorder="1" applyAlignment="1">
      <alignment horizontal="left" vertical="center" wrapText="1"/>
    </xf>
    <xf numFmtId="0" fontId="5" fillId="0" borderId="0" xfId="0" applyFont="1" applyBorder="1" applyAlignment="1">
      <alignment horizontal="right" vertical="center" wrapText="1" readingOrder="2"/>
    </xf>
    <xf numFmtId="165" fontId="9" fillId="2" borderId="2" xfId="0" applyNumberFormat="1" applyFont="1" applyFill="1" applyBorder="1" applyAlignment="1">
      <alignment horizontal="right" vertical="center"/>
    </xf>
    <xf numFmtId="0" fontId="7" fillId="0" borderId="1" xfId="0" applyFont="1" applyBorder="1" applyAlignment="1">
      <alignment vertical="center" wrapText="1"/>
    </xf>
    <xf numFmtId="0" fontId="8" fillId="0" borderId="1" xfId="0" applyFont="1" applyBorder="1" applyAlignment="1">
      <alignment vertical="center" wrapText="1"/>
    </xf>
    <xf numFmtId="0" fontId="4" fillId="0" borderId="2" xfId="0" applyFont="1" applyFill="1" applyBorder="1" applyAlignment="1">
      <alignment horizontal="right" vertical="center" wrapText="1"/>
    </xf>
    <xf numFmtId="1" fontId="1" fillId="0" borderId="2" xfId="0" applyNumberFormat="1" applyFont="1" applyFill="1" applyBorder="1" applyAlignment="1">
      <alignment horizontal="left" vertical="center" wrapText="1"/>
    </xf>
    <xf numFmtId="3" fontId="9" fillId="0" borderId="2" xfId="0" applyNumberFormat="1" applyFont="1" applyFill="1" applyBorder="1" applyAlignment="1">
      <alignment horizontal="left" vertical="center" wrapText="1"/>
    </xf>
    <xf numFmtId="3" fontId="9" fillId="2" borderId="0" xfId="0" applyNumberFormat="1" applyFont="1" applyFill="1" applyBorder="1" applyAlignment="1">
      <alignment horizontal="left" vertical="center" wrapText="1"/>
    </xf>
    <xf numFmtId="0" fontId="4" fillId="3" borderId="4" xfId="0" applyFont="1" applyFill="1" applyBorder="1" applyAlignment="1">
      <alignment horizontal="right" vertical="center" wrapText="1"/>
    </xf>
    <xf numFmtId="0" fontId="14" fillId="3" borderId="7" xfId="1" applyFont="1" applyFill="1" applyBorder="1" applyAlignment="1">
      <alignment horizontal="right" vertical="center" wrapText="1"/>
    </xf>
    <xf numFmtId="0" fontId="5" fillId="4" borderId="8" xfId="0" applyFont="1" applyFill="1" applyBorder="1" applyAlignment="1">
      <alignment horizontal="right" vertical="center" wrapText="1"/>
    </xf>
    <xf numFmtId="0" fontId="8" fillId="0" borderId="0" xfId="0" applyFont="1" applyBorder="1" applyAlignment="1">
      <alignment vertical="center" wrapText="1"/>
    </xf>
    <xf numFmtId="0" fontId="4" fillId="4" borderId="12" xfId="0" applyFont="1" applyFill="1" applyBorder="1" applyAlignment="1">
      <alignment horizontal="right" vertical="center" wrapText="1"/>
    </xf>
    <xf numFmtId="1" fontId="1" fillId="4" borderId="12" xfId="0" applyNumberFormat="1" applyFont="1" applyFill="1" applyBorder="1" applyAlignment="1">
      <alignment horizontal="left" vertical="center" wrapText="1"/>
    </xf>
    <xf numFmtId="3" fontId="9" fillId="4" borderId="12" xfId="0" applyNumberFormat="1" applyFont="1" applyFill="1" applyBorder="1" applyAlignment="1">
      <alignment horizontal="left" vertical="center" wrapText="1"/>
    </xf>
    <xf numFmtId="3" fontId="1" fillId="4" borderId="12" xfId="0" applyNumberFormat="1" applyFont="1" applyFill="1" applyBorder="1" applyAlignment="1">
      <alignment vertical="center" wrapText="1"/>
    </xf>
    <xf numFmtId="165" fontId="9" fillId="4" borderId="12" xfId="0" applyNumberFormat="1" applyFont="1" applyFill="1" applyBorder="1" applyAlignment="1">
      <alignment horizontal="left" vertical="center" wrapText="1"/>
    </xf>
    <xf numFmtId="165" fontId="9" fillId="0" borderId="2" xfId="0" applyNumberFormat="1" applyFont="1" applyFill="1" applyBorder="1" applyAlignment="1">
      <alignment horizontal="right" vertical="center"/>
    </xf>
    <xf numFmtId="0" fontId="4" fillId="4" borderId="8" xfId="0" applyFont="1" applyFill="1" applyBorder="1" applyAlignment="1">
      <alignment horizontal="right" vertical="center" wrapText="1"/>
    </xf>
    <xf numFmtId="1" fontId="1" fillId="2" borderId="2" xfId="0" applyNumberFormat="1" applyFont="1" applyFill="1" applyBorder="1" applyAlignment="1">
      <alignment horizontal="right" vertical="center" wrapText="1"/>
    </xf>
    <xf numFmtId="1" fontId="9" fillId="2" borderId="2" xfId="0" applyNumberFormat="1" applyFont="1" applyFill="1" applyBorder="1" applyAlignment="1">
      <alignment horizontal="right" vertical="center" wrapText="1"/>
    </xf>
    <xf numFmtId="0" fontId="4" fillId="0" borderId="10" xfId="0" applyFont="1" applyBorder="1" applyAlignment="1">
      <alignment horizontal="right" vertical="center" wrapText="1"/>
    </xf>
    <xf numFmtId="3" fontId="9" fillId="0" borderId="3" xfId="0" applyNumberFormat="1" applyFont="1" applyFill="1" applyBorder="1" applyAlignment="1">
      <alignment horizontal="left" vertical="center" wrapText="1"/>
    </xf>
    <xf numFmtId="3" fontId="1" fillId="4" borderId="12" xfId="0" applyNumberFormat="1" applyFont="1" applyFill="1" applyBorder="1" applyAlignment="1">
      <alignment horizontal="left" vertical="center" wrapText="1"/>
    </xf>
    <xf numFmtId="1" fontId="1" fillId="4" borderId="12" xfId="0" applyNumberFormat="1" applyFont="1" applyFill="1" applyBorder="1" applyAlignment="1">
      <alignment vertical="center" wrapText="1"/>
    </xf>
    <xf numFmtId="1" fontId="1" fillId="2" borderId="0" xfId="0" applyNumberFormat="1" applyFont="1" applyFill="1" applyBorder="1" applyAlignment="1">
      <alignment vertical="center" wrapText="1"/>
    </xf>
    <xf numFmtId="0" fontId="1" fillId="4" borderId="12" xfId="0" applyFont="1" applyFill="1" applyBorder="1" applyAlignment="1">
      <alignment vertical="center" wrapText="1"/>
    </xf>
    <xf numFmtId="1" fontId="9" fillId="2" borderId="2" xfId="0" applyNumberFormat="1" applyFont="1" applyFill="1" applyBorder="1" applyAlignment="1">
      <alignment vertical="center" wrapText="1"/>
    </xf>
    <xf numFmtId="165" fontId="9" fillId="2" borderId="2" xfId="0" applyNumberFormat="1" applyFont="1" applyFill="1" applyBorder="1" applyAlignment="1">
      <alignment vertical="center" wrapText="1"/>
    </xf>
    <xf numFmtId="165" fontId="1" fillId="4" borderId="12" xfId="0" applyNumberFormat="1" applyFont="1" applyFill="1" applyBorder="1" applyAlignment="1">
      <alignment horizontal="left" vertical="center" wrapText="1"/>
    </xf>
    <xf numFmtId="3" fontId="1" fillId="2" borderId="0" xfId="0" applyNumberFormat="1" applyFont="1" applyFill="1" applyBorder="1" applyAlignment="1">
      <alignment horizontal="left" vertical="center" wrapText="1"/>
    </xf>
    <xf numFmtId="164" fontId="16" fillId="2" borderId="0" xfId="0" applyNumberFormat="1" applyFont="1" applyFill="1" applyBorder="1" applyAlignment="1">
      <alignment vertical="center" wrapText="1"/>
    </xf>
    <xf numFmtId="3" fontId="9" fillId="0" borderId="2" xfId="0" applyNumberFormat="1" applyFont="1" applyFill="1" applyBorder="1" applyAlignment="1">
      <alignment vertical="center" wrapText="1"/>
    </xf>
    <xf numFmtId="0" fontId="6" fillId="0" borderId="0" xfId="0" applyFont="1" applyBorder="1" applyAlignment="1">
      <alignment horizontal="right" vertical="center" wrapText="1" readingOrder="2"/>
    </xf>
    <xf numFmtId="165" fontId="15" fillId="2" borderId="0" xfId="0" applyNumberFormat="1" applyFont="1" applyFill="1" applyBorder="1" applyAlignment="1">
      <alignment vertical="center" wrapText="1"/>
    </xf>
    <xf numFmtId="0" fontId="17" fillId="0" borderId="1" xfId="0" applyFont="1" applyBorder="1" applyAlignment="1">
      <alignment vertical="center" wrapText="1"/>
    </xf>
    <xf numFmtId="165" fontId="9" fillId="0" borderId="2" xfId="0" applyNumberFormat="1" applyFont="1" applyBorder="1" applyAlignment="1">
      <alignment vertical="center" wrapText="1"/>
    </xf>
    <xf numFmtId="165" fontId="9" fillId="4" borderId="12" xfId="0" applyNumberFormat="1" applyFont="1" applyFill="1" applyBorder="1" applyAlignment="1">
      <alignment vertical="center" wrapText="1"/>
    </xf>
    <xf numFmtId="0" fontId="6" fillId="0" borderId="0" xfId="0" applyFont="1" applyBorder="1" applyAlignment="1">
      <alignment horizontal="right" vertical="center" readingOrder="2"/>
    </xf>
    <xf numFmtId="0" fontId="18" fillId="0" borderId="0" xfId="0" applyFont="1"/>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wrapText="1"/>
    </xf>
    <xf numFmtId="165" fontId="18" fillId="0" borderId="0" xfId="0" applyNumberFormat="1" applyFont="1"/>
    <xf numFmtId="0" fontId="5" fillId="0" borderId="0" xfId="0" applyFont="1" applyBorder="1" applyAlignment="1">
      <alignment horizontal="right" vertical="center" wrapText="1" readingOrder="2"/>
    </xf>
    <xf numFmtId="0" fontId="14" fillId="3" borderId="4" xfId="1" applyFont="1" applyFill="1" applyBorder="1" applyAlignment="1">
      <alignment horizontal="right" vertical="center" wrapText="1"/>
    </xf>
    <xf numFmtId="0" fontId="14" fillId="0" borderId="9" xfId="1" applyFont="1" applyBorder="1" applyAlignment="1">
      <alignment horizontal="right" vertical="center" wrapText="1"/>
    </xf>
    <xf numFmtId="0" fontId="14" fillId="0" borderId="2" xfId="1" applyFont="1" applyBorder="1" applyAlignment="1">
      <alignment horizontal="right" vertical="center" wrapText="1"/>
    </xf>
    <xf numFmtId="0" fontId="5" fillId="0" borderId="0" xfId="0" applyFont="1" applyBorder="1" applyAlignment="1">
      <alignment horizontal="right" vertical="center" wrapText="1" readingOrder="2"/>
    </xf>
    <xf numFmtId="0" fontId="5" fillId="2" borderId="0" xfId="0" applyFont="1" applyFill="1" applyBorder="1" applyAlignment="1">
      <alignment horizontal="right" vertical="center" wrapText="1"/>
    </xf>
    <xf numFmtId="0" fontId="20" fillId="0" borderId="0" xfId="1" applyFont="1" applyAlignment="1">
      <alignment horizontal="center" vertical="center" wrapText="1"/>
    </xf>
    <xf numFmtId="0" fontId="20" fillId="2" borderId="0" xfId="1" applyFont="1" applyFill="1" applyAlignment="1">
      <alignment horizontal="center" vertical="center" wrapText="1"/>
    </xf>
    <xf numFmtId="0" fontId="23" fillId="0" borderId="14" xfId="9" applyFont="1" applyBorder="1" applyAlignment="1">
      <alignment vertical="top" wrapText="1"/>
    </xf>
    <xf numFmtId="0" fontId="22" fillId="0" borderId="0" xfId="9"/>
    <xf numFmtId="0" fontId="23" fillId="0" borderId="15" xfId="9" applyFont="1" applyBorder="1" applyAlignment="1">
      <alignment vertical="top" wrapText="1"/>
    </xf>
    <xf numFmtId="0" fontId="5" fillId="4" borderId="8" xfId="0" applyFont="1" applyFill="1" applyBorder="1" applyAlignment="1">
      <alignment vertical="center" wrapText="1"/>
    </xf>
    <xf numFmtId="1" fontId="9" fillId="2" borderId="10" xfId="0" applyNumberFormat="1" applyFont="1" applyFill="1" applyBorder="1" applyAlignment="1">
      <alignment horizontal="right" vertical="center" wrapText="1"/>
    </xf>
    <xf numFmtId="0" fontId="2" fillId="2" borderId="5" xfId="1" applyFont="1" applyFill="1" applyBorder="1" applyAlignment="1">
      <alignment horizontal="left" vertical="center" wrapText="1"/>
    </xf>
    <xf numFmtId="164" fontId="2" fillId="2" borderId="5" xfId="1" applyNumberFormat="1" applyFont="1" applyFill="1" applyBorder="1" applyAlignment="1">
      <alignment horizontal="left" vertical="center" wrapText="1"/>
    </xf>
    <xf numFmtId="0" fontId="2" fillId="2" borderId="2" xfId="1" applyFont="1" applyFill="1" applyBorder="1" applyAlignment="1">
      <alignment horizontal="left" vertical="center" wrapText="1"/>
    </xf>
    <xf numFmtId="164" fontId="2" fillId="2" borderId="2" xfId="1" applyNumberFormat="1" applyFont="1" applyFill="1" applyBorder="1" applyAlignment="1">
      <alignment horizontal="left" vertical="center" wrapText="1"/>
    </xf>
    <xf numFmtId="164" fontId="2" fillId="2" borderId="3" xfId="1" applyNumberFormat="1" applyFont="1" applyFill="1" applyBorder="1" applyAlignment="1">
      <alignment horizontal="left" vertical="center" wrapText="1"/>
    </xf>
    <xf numFmtId="0" fontId="14" fillId="2" borderId="0" xfId="1" applyFont="1" applyFill="1" applyBorder="1" applyAlignment="1">
      <alignment horizontal="right" vertical="center" wrapText="1"/>
    </xf>
    <xf numFmtId="0" fontId="2" fillId="2" borderId="9" xfId="1" applyFont="1" applyFill="1" applyBorder="1" applyAlignment="1">
      <alignment horizontal="left" vertical="center" wrapText="1"/>
    </xf>
    <xf numFmtId="164" fontId="2" fillId="2" borderId="9" xfId="1" applyNumberFormat="1" applyFont="1" applyFill="1" applyBorder="1" applyAlignment="1">
      <alignment horizontal="left" vertical="center" wrapText="1"/>
    </xf>
    <xf numFmtId="0" fontId="10" fillId="0" borderId="5" xfId="0" applyFont="1" applyBorder="1" applyAlignment="1">
      <alignment vertical="center" wrapText="1"/>
    </xf>
    <xf numFmtId="0" fontId="14" fillId="0" borderId="13" xfId="8" applyFont="1" applyBorder="1" applyAlignment="1">
      <alignment horizontal="right" vertical="center" wrapText="1"/>
    </xf>
    <xf numFmtId="0" fontId="4" fillId="2" borderId="0" xfId="1" applyFont="1" applyFill="1" applyBorder="1" applyAlignment="1">
      <alignment horizontal="right" vertical="center" wrapText="1"/>
    </xf>
    <xf numFmtId="0" fontId="14" fillId="2" borderId="2" xfId="1" applyFont="1" applyFill="1" applyBorder="1" applyAlignment="1">
      <alignment horizontal="right" vertical="center" wrapText="1"/>
    </xf>
    <xf numFmtId="0" fontId="14" fillId="2" borderId="9" xfId="1" applyFont="1" applyFill="1" applyBorder="1" applyAlignment="1">
      <alignment horizontal="right" vertical="center" wrapText="1"/>
    </xf>
    <xf numFmtId="0" fontId="14" fillId="3" borderId="4" xfId="1" applyFont="1" applyFill="1" applyBorder="1" applyAlignment="1">
      <alignment horizontal="right" vertical="center" wrapText="1"/>
    </xf>
    <xf numFmtId="0" fontId="14" fillId="2" borderId="5" xfId="1" applyFont="1" applyFill="1" applyBorder="1" applyAlignment="1">
      <alignment horizontal="right" vertical="center" wrapText="1"/>
    </xf>
    <xf numFmtId="0" fontId="14" fillId="2" borderId="2" xfId="1" applyFont="1" applyFill="1" applyBorder="1" applyAlignment="1">
      <alignment horizontal="right" vertical="center" wrapText="1"/>
    </xf>
    <xf numFmtId="0" fontId="14" fillId="3" borderId="4" xfId="1" applyFont="1" applyFill="1" applyBorder="1" applyAlignment="1">
      <alignment horizontal="right" vertical="center" wrapText="1"/>
    </xf>
    <xf numFmtId="0" fontId="14" fillId="2" borderId="5" xfId="1" applyFont="1" applyFill="1" applyBorder="1" applyAlignment="1">
      <alignment horizontal="right" vertical="center" wrapText="1"/>
    </xf>
    <xf numFmtId="0" fontId="14" fillId="2" borderId="9" xfId="1" applyFont="1" applyFill="1" applyBorder="1" applyAlignment="1">
      <alignment horizontal="right" vertical="center" wrapText="1"/>
    </xf>
    <xf numFmtId="0" fontId="14" fillId="3" borderId="4" xfId="1" applyFont="1" applyFill="1" applyBorder="1" applyAlignment="1">
      <alignment horizontal="center" vertical="center" wrapText="1"/>
    </xf>
    <xf numFmtId="0" fontId="21" fillId="0" borderId="1" xfId="8" applyFont="1" applyBorder="1" applyAlignment="1">
      <alignment vertical="center" wrapText="1"/>
    </xf>
    <xf numFmtId="0" fontId="2" fillId="2" borderId="0" xfId="1" applyFont="1" applyFill="1" applyBorder="1" applyAlignment="1">
      <alignment horizontal="left" vertical="center" wrapText="1"/>
    </xf>
    <xf numFmtId="164" fontId="2" fillId="2" borderId="0" xfId="1" applyNumberFormat="1" applyFont="1" applyFill="1" applyBorder="1" applyAlignment="1">
      <alignment horizontal="left" vertical="center" wrapText="1"/>
    </xf>
    <xf numFmtId="0" fontId="5" fillId="2" borderId="0" xfId="0" applyFont="1" applyFill="1" applyBorder="1" applyAlignment="1">
      <alignment horizontal="right" vertical="center" wrapText="1"/>
    </xf>
    <xf numFmtId="0" fontId="14" fillId="2" borderId="10" xfId="1" applyFont="1" applyFill="1" applyBorder="1" applyAlignment="1">
      <alignment horizontal="right" vertical="center" wrapText="1"/>
    </xf>
    <xf numFmtId="0" fontId="2" fillId="2" borderId="10" xfId="1" applyFont="1" applyFill="1" applyBorder="1" applyAlignment="1">
      <alignment horizontal="left" vertical="center" wrapText="1"/>
    </xf>
    <xf numFmtId="164" fontId="2" fillId="2" borderId="10" xfId="1" applyNumberFormat="1" applyFont="1" applyFill="1" applyBorder="1" applyAlignment="1">
      <alignment horizontal="left" vertical="center" wrapText="1"/>
    </xf>
    <xf numFmtId="0" fontId="20" fillId="0" borderId="2" xfId="1" applyFont="1" applyBorder="1" applyAlignment="1">
      <alignment horizontal="center" vertical="center" wrapText="1"/>
    </xf>
    <xf numFmtId="0" fontId="16" fillId="0" borderId="0" xfId="1" applyFont="1" applyAlignment="1">
      <alignment horizontal="center" vertical="center" wrapText="1"/>
    </xf>
    <xf numFmtId="0" fontId="16" fillId="0" borderId="2" xfId="1" applyFont="1" applyBorder="1" applyAlignment="1">
      <alignment horizontal="center" vertical="center" wrapText="1"/>
    </xf>
    <xf numFmtId="0" fontId="16" fillId="0" borderId="9" xfId="1" applyFont="1" applyBorder="1" applyAlignment="1">
      <alignment horizontal="center" vertical="center" wrapText="1"/>
    </xf>
    <xf numFmtId="0" fontId="20" fillId="0" borderId="0" xfId="1" applyFont="1" applyBorder="1" applyAlignment="1">
      <alignment horizontal="center" vertical="center" wrapText="1"/>
    </xf>
    <xf numFmtId="0" fontId="16" fillId="0" borderId="16" xfId="1" applyFont="1" applyBorder="1" applyAlignment="1">
      <alignment horizontal="center" vertical="center" wrapText="1"/>
    </xf>
    <xf numFmtId="1" fontId="16" fillId="0" borderId="0" xfId="1" applyNumberFormat="1" applyFont="1" applyAlignment="1">
      <alignment horizontal="center" vertical="center" wrapText="1"/>
    </xf>
    <xf numFmtId="0" fontId="14" fillId="3" borderId="4" xfId="1" applyFont="1" applyFill="1" applyBorder="1" applyAlignment="1">
      <alignment horizontal="right" vertical="center" wrapText="1"/>
    </xf>
    <xf numFmtId="0" fontId="14" fillId="3" borderId="4" xfId="1" applyFont="1" applyFill="1" applyBorder="1" applyAlignment="1">
      <alignment horizontal="center" vertical="center" wrapText="1"/>
    </xf>
    <xf numFmtId="0" fontId="7" fillId="0" borderId="0" xfId="1" applyFont="1" applyAlignment="1">
      <alignment horizontal="center" vertical="center" wrapText="1"/>
    </xf>
    <xf numFmtId="0" fontId="14" fillId="2" borderId="2" xfId="1" applyFont="1" applyFill="1" applyBorder="1" applyAlignment="1">
      <alignment horizontal="right" vertical="center" wrapText="1"/>
    </xf>
    <xf numFmtId="3" fontId="1" fillId="0" borderId="2" xfId="0" applyNumberFormat="1" applyFont="1" applyBorder="1" applyAlignment="1">
      <alignment horizontal="left" vertical="center" wrapText="1"/>
    </xf>
    <xf numFmtId="164" fontId="1" fillId="0" borderId="2" xfId="0" applyNumberFormat="1" applyFont="1" applyBorder="1" applyAlignment="1">
      <alignment horizontal="left" vertical="center" wrapText="1"/>
    </xf>
    <xf numFmtId="164" fontId="1" fillId="0" borderId="3" xfId="0" applyNumberFormat="1" applyFont="1" applyBorder="1" applyAlignment="1">
      <alignment horizontal="left" vertical="center" wrapText="1"/>
    </xf>
    <xf numFmtId="164" fontId="1" fillId="4" borderId="12" xfId="0" applyNumberFormat="1" applyFont="1" applyFill="1" applyBorder="1" applyAlignment="1">
      <alignment horizontal="left" vertical="center" wrapText="1"/>
    </xf>
    <xf numFmtId="0" fontId="0" fillId="0" borderId="17" xfId="0" applyBorder="1"/>
    <xf numFmtId="0" fontId="0" fillId="0" borderId="17" xfId="0" applyBorder="1" applyAlignment="1">
      <alignment vertical="center"/>
    </xf>
    <xf numFmtId="3" fontId="9" fillId="0" borderId="2" xfId="0" applyNumberFormat="1" applyFont="1" applyBorder="1" applyAlignment="1">
      <alignment vertical="center" wrapText="1"/>
    </xf>
    <xf numFmtId="0" fontId="0" fillId="0" borderId="21" xfId="0" applyBorder="1"/>
    <xf numFmtId="0" fontId="0" fillId="0" borderId="22" xfId="0" applyBorder="1"/>
    <xf numFmtId="0" fontId="0" fillId="0" borderId="22" xfId="0" applyBorder="1" applyAlignment="1">
      <alignment vertical="center"/>
    </xf>
    <xf numFmtId="0" fontId="0" fillId="5" borderId="0" xfId="0" applyFill="1"/>
    <xf numFmtId="0" fontId="0" fillId="0" borderId="23" xfId="0" applyBorder="1"/>
    <xf numFmtId="0" fontId="0" fillId="0" borderId="24" xfId="0" applyBorder="1"/>
    <xf numFmtId="0" fontId="0" fillId="0" borderId="25" xfId="0" applyBorder="1"/>
    <xf numFmtId="0" fontId="0" fillId="0" borderId="19" xfId="0" applyBorder="1"/>
    <xf numFmtId="0" fontId="0" fillId="0" borderId="28" xfId="0" applyBorder="1"/>
    <xf numFmtId="0" fontId="0" fillId="0" borderId="0" xfId="0" applyBorder="1"/>
    <xf numFmtId="0" fontId="0" fillId="0" borderId="29" xfId="0" applyBorder="1"/>
    <xf numFmtId="0" fontId="0" fillId="0" borderId="0" xfId="0" applyBorder="1" applyAlignment="1">
      <alignment horizontal="center"/>
    </xf>
    <xf numFmtId="164" fontId="9" fillId="2" borderId="2" xfId="0" applyNumberFormat="1" applyFont="1" applyFill="1" applyBorder="1" applyAlignment="1">
      <alignment horizontal="left" vertical="center" wrapText="1"/>
    </xf>
    <xf numFmtId="0" fontId="14" fillId="2" borderId="2" xfId="1" applyFont="1" applyFill="1" applyBorder="1" applyAlignment="1">
      <alignment horizontal="right" vertical="center" wrapText="1"/>
    </xf>
    <xf numFmtId="3" fontId="9" fillId="0" borderId="3" xfId="0" applyNumberFormat="1" applyFont="1" applyBorder="1" applyAlignment="1">
      <alignment vertical="center" wrapText="1"/>
    </xf>
    <xf numFmtId="0" fontId="0" fillId="0" borderId="27" xfId="0" applyBorder="1"/>
    <xf numFmtId="0" fontId="14" fillId="2" borderId="2" xfId="1" applyFont="1" applyFill="1" applyBorder="1" applyAlignment="1">
      <alignment horizontal="right" vertical="center" wrapText="1"/>
    </xf>
    <xf numFmtId="0" fontId="14" fillId="2" borderId="9" xfId="1" applyFont="1" applyFill="1" applyBorder="1" applyAlignment="1">
      <alignment horizontal="right" vertical="center" wrapText="1"/>
    </xf>
    <xf numFmtId="0" fontId="5" fillId="0" borderId="0" xfId="0" applyFont="1" applyBorder="1" applyAlignment="1">
      <alignment horizontal="right" vertical="center" wrapText="1" readingOrder="2"/>
    </xf>
    <xf numFmtId="0" fontId="6" fillId="0" borderId="0" xfId="0" applyFont="1" applyBorder="1" applyAlignment="1">
      <alignment horizontal="right" vertical="center" wrapText="1" readingOrder="2"/>
    </xf>
    <xf numFmtId="0" fontId="3" fillId="0" borderId="0" xfId="0" applyFont="1" applyBorder="1" applyAlignment="1">
      <alignment horizontal="right" vertical="center" readingOrder="2"/>
    </xf>
    <xf numFmtId="0" fontId="3" fillId="2" borderId="0" xfId="0" applyFont="1" applyFill="1" applyBorder="1" applyAlignment="1">
      <alignment horizontal="right" vertical="center" readingOrder="2"/>
    </xf>
    <xf numFmtId="0" fontId="3" fillId="2" borderId="0" xfId="0" applyFont="1" applyFill="1" applyBorder="1" applyAlignment="1">
      <alignment vertical="center"/>
    </xf>
    <xf numFmtId="0" fontId="5" fillId="5" borderId="0" xfId="0" applyFont="1" applyFill="1" applyBorder="1" applyAlignment="1">
      <alignment vertical="center" wrapText="1" readingOrder="2"/>
    </xf>
    <xf numFmtId="0" fontId="5" fillId="2" borderId="0" xfId="0" applyFont="1" applyFill="1" applyBorder="1" applyAlignment="1">
      <alignment vertical="center" wrapText="1" readingOrder="2"/>
    </xf>
    <xf numFmtId="0" fontId="5" fillId="2" borderId="0" xfId="0" applyFont="1" applyFill="1" applyBorder="1" applyAlignment="1">
      <alignment horizontal="right" vertical="center" wrapText="1" readingOrder="2"/>
    </xf>
    <xf numFmtId="0" fontId="14" fillId="0" borderId="5" xfId="8" applyFont="1" applyBorder="1" applyAlignment="1">
      <alignment horizontal="right" vertical="center" wrapText="1"/>
    </xf>
    <xf numFmtId="3" fontId="1" fillId="2" borderId="2" xfId="0" applyNumberFormat="1" applyFont="1" applyFill="1" applyBorder="1" applyAlignment="1">
      <alignment horizontal="left" vertical="center" wrapText="1"/>
    </xf>
    <xf numFmtId="0" fontId="14" fillId="2" borderId="2" xfId="1" applyFont="1" applyFill="1" applyBorder="1" applyAlignment="1">
      <alignment horizontal="right" vertical="center" wrapText="1"/>
    </xf>
    <xf numFmtId="0" fontId="14" fillId="2" borderId="3" xfId="1" applyFont="1" applyFill="1" applyBorder="1" applyAlignment="1">
      <alignment horizontal="right" vertical="center" wrapText="1"/>
    </xf>
    <xf numFmtId="0" fontId="14" fillId="2" borderId="9" xfId="1" applyFont="1" applyFill="1" applyBorder="1" applyAlignment="1">
      <alignment horizontal="right" vertical="center" wrapText="1"/>
    </xf>
    <xf numFmtId="0" fontId="14" fillId="2" borderId="2" xfId="1" applyFont="1" applyFill="1" applyBorder="1" applyAlignment="1">
      <alignment horizontal="right" vertical="center" wrapText="1"/>
    </xf>
    <xf numFmtId="0" fontId="3" fillId="2" borderId="0" xfId="0" applyFont="1" applyFill="1" applyBorder="1" applyAlignment="1">
      <alignment horizontal="right" vertical="center" readingOrder="2"/>
    </xf>
    <xf numFmtId="0" fontId="14" fillId="2" borderId="9" xfId="1" applyFont="1" applyFill="1" applyBorder="1" applyAlignment="1">
      <alignment horizontal="right" vertical="center" wrapText="1"/>
    </xf>
    <xf numFmtId="164" fontId="1" fillId="2" borderId="2" xfId="0" applyNumberFormat="1" applyFont="1" applyFill="1" applyBorder="1" applyAlignment="1">
      <alignment horizontal="left" vertical="center" wrapText="1"/>
    </xf>
    <xf numFmtId="0" fontId="14" fillId="2" borderId="2" xfId="1" applyFont="1" applyFill="1" applyBorder="1" applyAlignment="1">
      <alignment horizontal="right" vertical="center" wrapText="1"/>
    </xf>
    <xf numFmtId="0" fontId="10" fillId="0" borderId="5" xfId="0" applyFont="1" applyBorder="1" applyAlignment="1">
      <alignment horizontal="left" vertical="center" wrapText="1"/>
    </xf>
    <xf numFmtId="0" fontId="24" fillId="0" borderId="0" xfId="0" applyFont="1"/>
    <xf numFmtId="0" fontId="24" fillId="0" borderId="30" xfId="0" applyFont="1" applyBorder="1"/>
    <xf numFmtId="0" fontId="25" fillId="0" borderId="0" xfId="0" applyFont="1" applyAlignment="1">
      <alignment horizontal="center"/>
    </xf>
    <xf numFmtId="3" fontId="24" fillId="0" borderId="30" xfId="0" applyNumberFormat="1" applyFont="1" applyBorder="1"/>
    <xf numFmtId="3" fontId="25" fillId="0" borderId="30" xfId="0" applyNumberFormat="1" applyFont="1" applyBorder="1"/>
    <xf numFmtId="165" fontId="9" fillId="2" borderId="2" xfId="0" applyNumberFormat="1" applyFont="1" applyFill="1" applyBorder="1" applyAlignment="1">
      <alignment horizontal="right" vertical="center" wrapText="1"/>
    </xf>
    <xf numFmtId="165" fontId="9" fillId="2" borderId="2" xfId="0" applyNumberFormat="1" applyFont="1" applyFill="1" applyBorder="1" applyAlignment="1">
      <alignment horizontal="left" vertical="center" wrapText="1"/>
    </xf>
    <xf numFmtId="165" fontId="9" fillId="0" borderId="3" xfId="0" applyNumberFormat="1" applyFont="1" applyBorder="1" applyAlignment="1">
      <alignment vertical="center" wrapText="1"/>
    </xf>
    <xf numFmtId="165" fontId="9" fillId="2" borderId="3" xfId="0" applyNumberFormat="1" applyFont="1" applyFill="1" applyBorder="1" applyAlignment="1">
      <alignment vertical="center" wrapText="1"/>
    </xf>
    <xf numFmtId="0" fontId="14" fillId="2" borderId="16" xfId="1" applyFont="1" applyFill="1" applyBorder="1" applyAlignment="1">
      <alignment horizontal="right" vertical="center" wrapText="1"/>
    </xf>
    <xf numFmtId="0" fontId="14" fillId="2" borderId="2" xfId="1" applyFont="1" applyFill="1" applyBorder="1" applyAlignment="1">
      <alignment horizontal="right" vertical="center" wrapText="1"/>
    </xf>
    <xf numFmtId="0" fontId="3" fillId="2" borderId="0" xfId="0" applyFont="1" applyFill="1" applyBorder="1" applyAlignment="1">
      <alignment horizontal="right" vertical="center" readingOrder="2"/>
    </xf>
    <xf numFmtId="0" fontId="3" fillId="2" borderId="0" xfId="0" applyFont="1" applyFill="1" applyBorder="1" applyAlignment="1">
      <alignment vertical="center"/>
    </xf>
    <xf numFmtId="0" fontId="3" fillId="2" borderId="0" xfId="0" applyFont="1" applyFill="1" applyBorder="1" applyAlignment="1">
      <alignment vertical="center"/>
    </xf>
    <xf numFmtId="0" fontId="14" fillId="2" borderId="2" xfId="1" applyFont="1" applyFill="1" applyBorder="1" applyAlignment="1">
      <alignment horizontal="right" vertical="center" wrapText="1"/>
    </xf>
    <xf numFmtId="0" fontId="14" fillId="2" borderId="3" xfId="1" applyFont="1" applyFill="1" applyBorder="1" applyAlignment="1">
      <alignment horizontal="right" vertical="center" wrapText="1"/>
    </xf>
    <xf numFmtId="0" fontId="7" fillId="0" borderId="1" xfId="0" applyFont="1" applyFill="1" applyBorder="1" applyAlignment="1">
      <alignment vertical="center" wrapText="1"/>
    </xf>
    <xf numFmtId="0" fontId="24" fillId="0" borderId="31" xfId="0" applyFont="1" applyBorder="1" applyAlignment="1">
      <alignment horizontal="right"/>
    </xf>
    <xf numFmtId="0" fontId="24" fillId="0" borderId="32" xfId="0" applyFont="1" applyBorder="1" applyAlignment="1">
      <alignment horizontal="right"/>
    </xf>
    <xf numFmtId="0" fontId="10" fillId="0" borderId="5" xfId="0" applyFont="1" applyBorder="1" applyAlignment="1">
      <alignment horizontal="left" vertical="center" wrapText="1"/>
    </xf>
    <xf numFmtId="0" fontId="7" fillId="0" borderId="0" xfId="0" applyFont="1" applyAlignment="1">
      <alignment horizontal="center" vertical="center" wrapText="1"/>
    </xf>
    <xf numFmtId="0" fontId="4" fillId="3" borderId="7" xfId="0" applyFont="1" applyFill="1" applyBorder="1" applyAlignment="1">
      <alignment horizontal="right" vertical="center" wrapText="1"/>
    </xf>
    <xf numFmtId="0" fontId="4" fillId="3" borderId="6" xfId="0" applyFont="1" applyFill="1" applyBorder="1" applyAlignment="1">
      <alignment horizontal="right" vertical="center" wrapText="1"/>
    </xf>
    <xf numFmtId="0" fontId="4" fillId="3" borderId="7"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3" fillId="2" borderId="0" xfId="0" applyFont="1" applyFill="1" applyBorder="1" applyAlignment="1">
      <alignment vertical="center"/>
    </xf>
    <xf numFmtId="0" fontId="3" fillId="2" borderId="0" xfId="0" applyFont="1" applyFill="1" applyBorder="1" applyAlignment="1">
      <alignment horizontal="right" vertical="center" readingOrder="2"/>
    </xf>
    <xf numFmtId="0" fontId="0" fillId="0" borderId="25"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5" fillId="0" borderId="0" xfId="0" applyFont="1" applyBorder="1" applyAlignment="1">
      <alignment horizontal="right" vertical="center" wrapText="1" readingOrder="2"/>
    </xf>
    <xf numFmtId="0" fontId="0" fillId="0" borderId="13" xfId="0" applyBorder="1" applyAlignment="1">
      <alignment horizontal="center"/>
    </xf>
    <xf numFmtId="0" fontId="0" fillId="0" borderId="20" xfId="0" applyBorder="1" applyAlignment="1">
      <alignment horizontal="center"/>
    </xf>
    <xf numFmtId="0" fontId="0" fillId="0" borderId="19" xfId="0" applyBorder="1" applyAlignment="1">
      <alignment horizontal="center"/>
    </xf>
    <xf numFmtId="0" fontId="0" fillId="0" borderId="18" xfId="0" applyBorder="1" applyAlignment="1">
      <alignment horizontal="center" vertical="center"/>
    </xf>
    <xf numFmtId="0" fontId="6" fillId="0" borderId="5" xfId="0" applyFont="1" applyBorder="1" applyAlignment="1">
      <alignment horizontal="right" vertical="center" wrapText="1"/>
    </xf>
    <xf numFmtId="0" fontId="10" fillId="0" borderId="5" xfId="0" applyFont="1" applyBorder="1" applyAlignment="1">
      <alignment horizontal="center" vertical="center" wrapText="1"/>
    </xf>
    <xf numFmtId="0" fontId="5" fillId="2" borderId="0" xfId="0" applyFont="1" applyFill="1" applyBorder="1" applyAlignment="1">
      <alignment horizontal="right" vertical="center" wrapText="1"/>
    </xf>
    <xf numFmtId="0" fontId="4" fillId="3" borderId="11" xfId="0" applyFont="1" applyFill="1" applyBorder="1" applyAlignment="1">
      <alignment horizontal="center" vertical="center" wrapText="1"/>
    </xf>
    <xf numFmtId="0" fontId="8" fillId="0" borderId="0" xfId="8" applyFont="1" applyAlignment="1">
      <alignment horizontal="center" vertical="center" wrapText="1"/>
    </xf>
    <xf numFmtId="0" fontId="21" fillId="0" borderId="0" xfId="8" applyFont="1" applyBorder="1" applyAlignment="1">
      <alignment horizontal="right" vertical="center" wrapText="1"/>
    </xf>
    <xf numFmtId="0" fontId="6" fillId="0" borderId="13" xfId="0" applyFont="1" applyBorder="1" applyAlignment="1">
      <alignment horizontal="right" vertical="center" wrapText="1"/>
    </xf>
    <xf numFmtId="0" fontId="8" fillId="0" borderId="0" xfId="0" applyFont="1" applyAlignment="1">
      <alignment horizontal="center" vertical="center" wrapText="1"/>
    </xf>
    <xf numFmtId="0" fontId="14" fillId="3" borderId="11" xfId="0" applyFont="1" applyFill="1" applyBorder="1" applyAlignment="1">
      <alignment horizontal="center" vertical="center" wrapText="1"/>
    </xf>
    <xf numFmtId="0" fontId="8" fillId="0" borderId="0" xfId="0" applyFont="1" applyBorder="1" applyAlignment="1">
      <alignment horizontal="right" vertical="center" wrapText="1"/>
    </xf>
    <xf numFmtId="0" fontId="14" fillId="3" borderId="4" xfId="1" applyFont="1" applyFill="1" applyBorder="1" applyAlignment="1">
      <alignment horizontal="right" vertical="center" wrapText="1"/>
    </xf>
    <xf numFmtId="0" fontId="14" fillId="2" borderId="16" xfId="1" applyFont="1" applyFill="1" applyBorder="1" applyAlignment="1">
      <alignment horizontal="right" vertical="center" wrapText="1"/>
    </xf>
    <xf numFmtId="0" fontId="14" fillId="2" borderId="2" xfId="1" applyFont="1" applyFill="1" applyBorder="1" applyAlignment="1">
      <alignment horizontal="right" vertical="center" wrapText="1"/>
    </xf>
    <xf numFmtId="0" fontId="14" fillId="2" borderId="2" xfId="1" applyFont="1" applyFill="1" applyBorder="1" applyAlignment="1">
      <alignment vertical="center" wrapText="1"/>
    </xf>
    <xf numFmtId="0" fontId="14" fillId="2" borderId="1" xfId="1" applyFont="1" applyFill="1" applyBorder="1" applyAlignment="1">
      <alignment horizontal="right" vertical="center" wrapText="1"/>
    </xf>
    <xf numFmtId="0" fontId="3" fillId="0" borderId="0" xfId="0" applyFont="1" applyBorder="1" applyAlignment="1">
      <alignment vertical="center"/>
    </xf>
    <xf numFmtId="0" fontId="3" fillId="0" borderId="0" xfId="0" applyFont="1" applyBorder="1" applyAlignment="1">
      <alignment horizontal="right" vertical="center" readingOrder="2"/>
    </xf>
    <xf numFmtId="0" fontId="14" fillId="2" borderId="3" xfId="1" applyFont="1" applyFill="1" applyBorder="1" applyAlignment="1">
      <alignment horizontal="right" vertical="center" wrapText="1"/>
    </xf>
    <xf numFmtId="0" fontId="14" fillId="2" borderId="9" xfId="1" applyFont="1" applyFill="1" applyBorder="1" applyAlignment="1">
      <alignment horizontal="right" vertical="center" wrapText="1"/>
    </xf>
    <xf numFmtId="164" fontId="0" fillId="0" borderId="0" xfId="0" applyNumberFormat="1"/>
  </cellXfs>
  <cellStyles count="10">
    <cellStyle name="Normal" xfId="0" builtinId="0"/>
    <cellStyle name="Normal 2" xfId="1"/>
    <cellStyle name="Normal 2 2" xfId="2"/>
    <cellStyle name="Normal 2 3" xfId="3"/>
    <cellStyle name="Normal 2 4" xfId="8"/>
    <cellStyle name="Normal 3" xfId="4"/>
    <cellStyle name="Normal 4" xfId="5"/>
    <cellStyle name="Normal 6" xfId="6"/>
    <cellStyle name="Normal_6 (2) 2" xfId="9"/>
    <cellStyle name="Percent 6"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571499</xdr:colOff>
      <xdr:row>5</xdr:row>
      <xdr:rowOff>86591</xdr:rowOff>
    </xdr:from>
    <xdr:to>
      <xdr:col>13</xdr:col>
      <xdr:colOff>34636</xdr:colOff>
      <xdr:row>5</xdr:row>
      <xdr:rowOff>268432</xdr:rowOff>
    </xdr:to>
    <xdr:sp macro="" textlink="">
      <xdr:nvSpPr>
        <xdr:cNvPr id="2" name="مربع نص 1"/>
        <xdr:cNvSpPr txBox="1"/>
      </xdr:nvSpPr>
      <xdr:spPr>
        <a:xfrm>
          <a:off x="9922729364" y="1749136"/>
          <a:ext cx="320387" cy="181841"/>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twoCellAnchor>
    <xdr:from>
      <xdr:col>11</xdr:col>
      <xdr:colOff>294429</xdr:colOff>
      <xdr:row>5</xdr:row>
      <xdr:rowOff>69278</xdr:rowOff>
    </xdr:from>
    <xdr:to>
      <xdr:col>11</xdr:col>
      <xdr:colOff>649451</xdr:colOff>
      <xdr:row>5</xdr:row>
      <xdr:rowOff>277095</xdr:rowOff>
    </xdr:to>
    <xdr:sp macro="" textlink="">
      <xdr:nvSpPr>
        <xdr:cNvPr id="4" name="مربع نص 3"/>
        <xdr:cNvSpPr txBox="1"/>
      </xdr:nvSpPr>
      <xdr:spPr>
        <a:xfrm>
          <a:off x="11199746094" y="1749142"/>
          <a:ext cx="355022" cy="20781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190500</xdr:colOff>
      <xdr:row>14</xdr:row>
      <xdr:rowOff>66675</xdr:rowOff>
    </xdr:from>
    <xdr:to>
      <xdr:col>6</xdr:col>
      <xdr:colOff>545522</xdr:colOff>
      <xdr:row>14</xdr:row>
      <xdr:rowOff>274492</xdr:rowOff>
    </xdr:to>
    <xdr:sp macro="" textlink="">
      <xdr:nvSpPr>
        <xdr:cNvPr id="3" name="مربع نص 2"/>
        <xdr:cNvSpPr txBox="1"/>
      </xdr:nvSpPr>
      <xdr:spPr>
        <a:xfrm>
          <a:off x="11232115528" y="4619625"/>
          <a:ext cx="355022" cy="20781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twoCellAnchor>
    <xdr:from>
      <xdr:col>6</xdr:col>
      <xdr:colOff>200025</xdr:colOff>
      <xdr:row>10</xdr:row>
      <xdr:rowOff>57150</xdr:rowOff>
    </xdr:from>
    <xdr:to>
      <xdr:col>6</xdr:col>
      <xdr:colOff>555047</xdr:colOff>
      <xdr:row>10</xdr:row>
      <xdr:rowOff>264967</xdr:rowOff>
    </xdr:to>
    <xdr:sp macro="" textlink="">
      <xdr:nvSpPr>
        <xdr:cNvPr id="4" name="مربع نص 3"/>
        <xdr:cNvSpPr txBox="1"/>
      </xdr:nvSpPr>
      <xdr:spPr>
        <a:xfrm>
          <a:off x="11232106003" y="3352800"/>
          <a:ext cx="355022" cy="20781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twoCellAnchor>
    <xdr:from>
      <xdr:col>6</xdr:col>
      <xdr:colOff>209550</xdr:colOff>
      <xdr:row>11</xdr:row>
      <xdr:rowOff>66675</xdr:rowOff>
    </xdr:from>
    <xdr:to>
      <xdr:col>6</xdr:col>
      <xdr:colOff>564572</xdr:colOff>
      <xdr:row>11</xdr:row>
      <xdr:rowOff>274492</xdr:rowOff>
    </xdr:to>
    <xdr:sp macro="" textlink="">
      <xdr:nvSpPr>
        <xdr:cNvPr id="5" name="مربع نص 4"/>
        <xdr:cNvSpPr txBox="1"/>
      </xdr:nvSpPr>
      <xdr:spPr>
        <a:xfrm>
          <a:off x="11232096478" y="3676650"/>
          <a:ext cx="355022" cy="20781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twoCellAnchor>
    <xdr:from>
      <xdr:col>6</xdr:col>
      <xdr:colOff>209550</xdr:colOff>
      <xdr:row>8</xdr:row>
      <xdr:rowOff>76200</xdr:rowOff>
    </xdr:from>
    <xdr:to>
      <xdr:col>6</xdr:col>
      <xdr:colOff>564572</xdr:colOff>
      <xdr:row>8</xdr:row>
      <xdr:rowOff>238125</xdr:rowOff>
    </xdr:to>
    <xdr:sp macro="" textlink="">
      <xdr:nvSpPr>
        <xdr:cNvPr id="6" name="مربع نص 5"/>
        <xdr:cNvSpPr txBox="1"/>
      </xdr:nvSpPr>
      <xdr:spPr>
        <a:xfrm>
          <a:off x="11232096478" y="2600325"/>
          <a:ext cx="355022" cy="16192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twoCellAnchor>
    <xdr:from>
      <xdr:col>6</xdr:col>
      <xdr:colOff>190500</xdr:colOff>
      <xdr:row>7</xdr:row>
      <xdr:rowOff>66675</xdr:rowOff>
    </xdr:from>
    <xdr:to>
      <xdr:col>6</xdr:col>
      <xdr:colOff>545522</xdr:colOff>
      <xdr:row>7</xdr:row>
      <xdr:rowOff>274492</xdr:rowOff>
    </xdr:to>
    <xdr:sp macro="" textlink="">
      <xdr:nvSpPr>
        <xdr:cNvPr id="7" name="مربع نص 6"/>
        <xdr:cNvSpPr txBox="1"/>
      </xdr:nvSpPr>
      <xdr:spPr>
        <a:xfrm>
          <a:off x="11232115528" y="2419350"/>
          <a:ext cx="355022" cy="20781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twoCellAnchor>
    <xdr:from>
      <xdr:col>6</xdr:col>
      <xdr:colOff>200025</xdr:colOff>
      <xdr:row>13</xdr:row>
      <xdr:rowOff>57150</xdr:rowOff>
    </xdr:from>
    <xdr:to>
      <xdr:col>6</xdr:col>
      <xdr:colOff>555047</xdr:colOff>
      <xdr:row>13</xdr:row>
      <xdr:rowOff>264967</xdr:rowOff>
    </xdr:to>
    <xdr:sp macro="" textlink="">
      <xdr:nvSpPr>
        <xdr:cNvPr id="8" name="مربع نص 7"/>
        <xdr:cNvSpPr txBox="1"/>
      </xdr:nvSpPr>
      <xdr:spPr>
        <a:xfrm>
          <a:off x="11232106003" y="4295775"/>
          <a:ext cx="355022" cy="20781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twoCellAnchor>
    <xdr:from>
      <xdr:col>6</xdr:col>
      <xdr:colOff>200025</xdr:colOff>
      <xdr:row>16</xdr:row>
      <xdr:rowOff>57150</xdr:rowOff>
    </xdr:from>
    <xdr:to>
      <xdr:col>6</xdr:col>
      <xdr:colOff>555047</xdr:colOff>
      <xdr:row>16</xdr:row>
      <xdr:rowOff>264967</xdr:rowOff>
    </xdr:to>
    <xdr:sp macro="" textlink="">
      <xdr:nvSpPr>
        <xdr:cNvPr id="9" name="مربع نص 8"/>
        <xdr:cNvSpPr txBox="1"/>
      </xdr:nvSpPr>
      <xdr:spPr>
        <a:xfrm>
          <a:off x="11232106003" y="5238750"/>
          <a:ext cx="355022" cy="20781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wsDr>
</file>

<file path=xl/theme/theme1.xml><?xml version="1.0" encoding="utf-8"?>
<a:theme xmlns:a="http://schemas.openxmlformats.org/drawingml/2006/main" name="سمة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theme="6" tint="-0.249977111117893"/>
  </sheetPr>
  <dimension ref="A1:Q38"/>
  <sheetViews>
    <sheetView rightToLeft="1" view="pageBreakPreview" zoomScale="110" zoomScaleSheetLayoutView="110" workbookViewId="0">
      <selection activeCell="A23" sqref="A23:K23"/>
    </sheetView>
  </sheetViews>
  <sheetFormatPr defaultRowHeight="14.25"/>
  <cols>
    <col min="1" max="1" width="12" customWidth="1"/>
    <col min="2" max="2" width="8.375" customWidth="1"/>
    <col min="3" max="3" width="12.75" style="2" customWidth="1"/>
    <col min="4" max="4" width="12.875" style="2" customWidth="1"/>
    <col min="5" max="5" width="11.625" style="2" customWidth="1"/>
    <col min="6" max="6" width="0.625" style="2" customWidth="1"/>
    <col min="7" max="7" width="12.75" style="2" customWidth="1"/>
    <col min="8" max="8" width="12.875" style="2" customWidth="1"/>
    <col min="9" max="9" width="11.75" style="2" customWidth="1"/>
    <col min="10" max="10" width="0.75" style="2" customWidth="1"/>
    <col min="11" max="11" width="13.125" customWidth="1"/>
    <col min="12" max="13" width="12.875" style="2" customWidth="1"/>
    <col min="14" max="14" width="4.375" customWidth="1"/>
    <col min="17" max="17" width="9.25" bestFit="1" customWidth="1"/>
  </cols>
  <sheetData>
    <row r="1" spans="1:16" ht="24" customHeight="1">
      <c r="A1" s="190" t="s">
        <v>143</v>
      </c>
      <c r="B1" s="190"/>
      <c r="C1" s="190"/>
      <c r="D1" s="190"/>
      <c r="E1" s="190"/>
      <c r="F1" s="190"/>
      <c r="G1" s="190"/>
      <c r="H1" s="190"/>
      <c r="I1" s="190"/>
      <c r="J1" s="190"/>
      <c r="K1" s="190"/>
      <c r="L1" s="190"/>
      <c r="M1" s="190"/>
    </row>
    <row r="2" spans="1:16" ht="21" customHeight="1" thickBot="1">
      <c r="A2" s="34" t="s">
        <v>33</v>
      </c>
      <c r="B2" s="186"/>
      <c r="C2" s="186"/>
      <c r="D2" s="186"/>
      <c r="E2" s="186"/>
      <c r="F2" s="186"/>
      <c r="G2" s="186"/>
      <c r="H2" s="186"/>
      <c r="I2" s="186"/>
      <c r="J2" s="186"/>
      <c r="K2" s="186"/>
      <c r="L2" s="34"/>
      <c r="M2" s="34"/>
    </row>
    <row r="3" spans="1:16" s="2" customFormat="1" ht="24.75" customHeight="1" thickTop="1">
      <c r="A3" s="191" t="s">
        <v>0</v>
      </c>
      <c r="B3" s="191" t="s">
        <v>29</v>
      </c>
      <c r="C3" s="193" t="s">
        <v>25</v>
      </c>
      <c r="D3" s="193"/>
      <c r="E3" s="193"/>
      <c r="F3" s="193"/>
      <c r="G3" s="193" t="s">
        <v>41</v>
      </c>
      <c r="H3" s="193"/>
      <c r="I3" s="193"/>
      <c r="J3" s="191"/>
      <c r="K3" s="193" t="s">
        <v>27</v>
      </c>
      <c r="L3" s="193"/>
      <c r="M3" s="193"/>
    </row>
    <row r="4" spans="1:16" ht="38.25" customHeight="1" thickBot="1">
      <c r="A4" s="192"/>
      <c r="B4" s="192"/>
      <c r="C4" s="42" t="s">
        <v>28</v>
      </c>
      <c r="D4" s="42" t="s">
        <v>24</v>
      </c>
      <c r="E4" s="42" t="s">
        <v>26</v>
      </c>
      <c r="F4" s="194"/>
      <c r="G4" s="42" t="s">
        <v>28</v>
      </c>
      <c r="H4" s="42" t="s">
        <v>24</v>
      </c>
      <c r="I4" s="42" t="s">
        <v>26</v>
      </c>
      <c r="J4" s="192"/>
      <c r="K4" s="42" t="s">
        <v>15</v>
      </c>
      <c r="L4" s="42" t="s">
        <v>24</v>
      </c>
      <c r="M4" s="42" t="s">
        <v>26</v>
      </c>
    </row>
    <row r="5" spans="1:16" ht="23.25" customHeight="1" thickBot="1">
      <c r="A5" s="5" t="s">
        <v>1</v>
      </c>
      <c r="B5" s="51" t="s">
        <v>111</v>
      </c>
      <c r="C5" s="51" t="s">
        <v>111</v>
      </c>
      <c r="D5" s="51" t="s">
        <v>111</v>
      </c>
      <c r="E5" s="51" t="s">
        <v>111</v>
      </c>
      <c r="F5" s="51"/>
      <c r="G5" s="51" t="s">
        <v>111</v>
      </c>
      <c r="H5" s="51" t="s">
        <v>111</v>
      </c>
      <c r="I5" s="51" t="s">
        <v>111</v>
      </c>
      <c r="J5" s="51"/>
      <c r="K5" s="51" t="s">
        <v>111</v>
      </c>
      <c r="L5" s="51" t="s">
        <v>111</v>
      </c>
      <c r="M5" s="51" t="s">
        <v>111</v>
      </c>
      <c r="N5" s="197" t="s">
        <v>118</v>
      </c>
      <c r="O5" s="198"/>
      <c r="P5" s="199"/>
    </row>
    <row r="6" spans="1:16" ht="23.25" customHeight="1" thickBot="1">
      <c r="A6" s="5" t="s">
        <v>122</v>
      </c>
      <c r="B6" s="29">
        <v>7</v>
      </c>
      <c r="C6" s="126">
        <v>1175227</v>
      </c>
      <c r="D6" s="127">
        <v>99.5</v>
      </c>
      <c r="E6" s="11">
        <f>D6*C6/100</f>
        <v>1169350.865</v>
      </c>
      <c r="F6" s="11"/>
      <c r="G6" s="38">
        <v>413236</v>
      </c>
      <c r="H6" s="127">
        <v>0</v>
      </c>
      <c r="I6" s="126">
        <f>H6*G6/100</f>
        <v>0</v>
      </c>
      <c r="J6" s="8"/>
      <c r="K6" s="160">
        <f t="shared" ref="K6:K20" si="0">C6+G6</f>
        <v>1588463</v>
      </c>
      <c r="L6" s="127">
        <v>88.6</v>
      </c>
      <c r="M6" s="126">
        <f>E6+I6</f>
        <v>1169350.865</v>
      </c>
      <c r="N6" s="197">
        <v>1201700</v>
      </c>
      <c r="O6" s="198"/>
      <c r="P6" s="199"/>
    </row>
    <row r="7" spans="1:16" ht="23.25" customHeight="1">
      <c r="A7" s="5" t="s">
        <v>3</v>
      </c>
      <c r="B7" s="29">
        <v>22</v>
      </c>
      <c r="C7" s="126">
        <v>799531</v>
      </c>
      <c r="D7" s="127">
        <v>74.599999999999994</v>
      </c>
      <c r="E7" s="11">
        <f>D7*C7/100</f>
        <v>596450.12599999993</v>
      </c>
      <c r="F7" s="11"/>
      <c r="G7" s="38">
        <v>822575</v>
      </c>
      <c r="H7" s="127">
        <v>11.9</v>
      </c>
      <c r="I7" s="126">
        <f>H7*G7/100</f>
        <v>97886.425000000003</v>
      </c>
      <c r="J7" s="8"/>
      <c r="K7" s="160">
        <f t="shared" si="0"/>
        <v>1622106</v>
      </c>
      <c r="L7" s="127">
        <f>M7/K7*100</f>
        <v>42.804634900555207</v>
      </c>
      <c r="M7" s="126">
        <f>E7+I7</f>
        <v>694336.55099999998</v>
      </c>
    </row>
    <row r="8" spans="1:16" ht="23.25" customHeight="1">
      <c r="A8" s="5" t="s">
        <v>17</v>
      </c>
      <c r="B8" s="51" t="s">
        <v>111</v>
      </c>
      <c r="C8" s="51" t="s">
        <v>111</v>
      </c>
      <c r="D8" s="51" t="s">
        <v>111</v>
      </c>
      <c r="E8" s="51" t="s">
        <v>111</v>
      </c>
      <c r="F8" s="51"/>
      <c r="G8" s="51" t="s">
        <v>111</v>
      </c>
      <c r="H8" s="51" t="s">
        <v>111</v>
      </c>
      <c r="I8" s="51" t="s">
        <v>111</v>
      </c>
      <c r="J8" s="51"/>
      <c r="K8" s="51" t="s">
        <v>111</v>
      </c>
      <c r="L8" s="51" t="s">
        <v>111</v>
      </c>
      <c r="M8" s="51" t="s">
        <v>111</v>
      </c>
    </row>
    <row r="9" spans="1:16" ht="23.25" customHeight="1">
      <c r="A9" s="36" t="s">
        <v>43</v>
      </c>
      <c r="B9" s="29">
        <v>15</v>
      </c>
      <c r="C9" s="126">
        <v>5972738</v>
      </c>
      <c r="D9" s="127">
        <v>95</v>
      </c>
      <c r="E9" s="38">
        <f>D9*C9/100</f>
        <v>5674101.0999999996</v>
      </c>
      <c r="F9" s="38"/>
      <c r="G9" s="11">
        <v>0</v>
      </c>
      <c r="H9" s="127">
        <v>0</v>
      </c>
      <c r="I9" s="126">
        <f t="shared" ref="I9:I14" si="1">H9*G9/100</f>
        <v>0</v>
      </c>
      <c r="J9" s="37"/>
      <c r="K9" s="160">
        <f t="shared" si="0"/>
        <v>5972738</v>
      </c>
      <c r="L9" s="127">
        <f>M9/K9*100</f>
        <v>95</v>
      </c>
      <c r="M9" s="126">
        <f>E9+I9</f>
        <v>5674101.0999999996</v>
      </c>
    </row>
    <row r="10" spans="1:16" ht="23.25" customHeight="1">
      <c r="A10" s="5" t="s">
        <v>44</v>
      </c>
      <c r="B10" s="29">
        <v>16</v>
      </c>
      <c r="C10" s="126">
        <v>1113401</v>
      </c>
      <c r="D10" s="127">
        <v>66.5</v>
      </c>
      <c r="E10" s="38">
        <f>D10*C10/100</f>
        <v>740411.66500000004</v>
      </c>
      <c r="F10" s="38"/>
      <c r="G10" s="38">
        <v>1009506</v>
      </c>
      <c r="H10" s="127">
        <v>11.5</v>
      </c>
      <c r="I10" s="126">
        <f t="shared" si="1"/>
        <v>116093.19</v>
      </c>
      <c r="J10" s="8"/>
      <c r="K10" s="160">
        <f t="shared" si="0"/>
        <v>2122907</v>
      </c>
      <c r="L10" s="127">
        <v>40.299999999999997</v>
      </c>
      <c r="M10" s="126">
        <f t="shared" ref="M10:M20" si="2">E10+I10</f>
        <v>856504.85499999998</v>
      </c>
    </row>
    <row r="11" spans="1:16" ht="23.25" customHeight="1" thickBot="1">
      <c r="A11" s="5" t="s">
        <v>4</v>
      </c>
      <c r="B11" s="29">
        <v>16</v>
      </c>
      <c r="C11" s="126">
        <v>989379</v>
      </c>
      <c r="D11" s="127">
        <v>85.1</v>
      </c>
      <c r="E11" s="38">
        <f>D11*C11/100</f>
        <v>841961.52899999986</v>
      </c>
      <c r="F11" s="38"/>
      <c r="G11" s="38">
        <v>1056392</v>
      </c>
      <c r="H11" s="127">
        <v>0</v>
      </c>
      <c r="I11" s="126">
        <f t="shared" si="1"/>
        <v>0</v>
      </c>
      <c r="J11" s="8"/>
      <c r="K11" s="160">
        <f t="shared" si="0"/>
        <v>2045771</v>
      </c>
      <c r="L11" s="127">
        <f>M11/K11*100</f>
        <v>41.156196319138353</v>
      </c>
      <c r="M11" s="126">
        <f t="shared" si="2"/>
        <v>841961.52899999986</v>
      </c>
    </row>
    <row r="12" spans="1:16" ht="23.25" customHeight="1">
      <c r="A12" s="5" t="s">
        <v>5</v>
      </c>
      <c r="B12" s="29">
        <v>7</v>
      </c>
      <c r="C12" s="126">
        <v>810364</v>
      </c>
      <c r="D12" s="127">
        <v>79.400000000000006</v>
      </c>
      <c r="E12" s="38">
        <f t="shared" ref="E12:E20" si="3">D12*C12/100</f>
        <v>643429.01600000006</v>
      </c>
      <c r="F12" s="38"/>
      <c r="G12" s="38">
        <v>400204</v>
      </c>
      <c r="H12" s="127">
        <v>17.2</v>
      </c>
      <c r="I12" s="126">
        <f t="shared" si="1"/>
        <v>68835.088000000003</v>
      </c>
      <c r="J12" s="8"/>
      <c r="K12" s="160">
        <f t="shared" si="0"/>
        <v>1210568</v>
      </c>
      <c r="L12" s="127">
        <f>M12/K12*100</f>
        <v>58.837182545714086</v>
      </c>
      <c r="M12" s="126">
        <f t="shared" si="2"/>
        <v>712264.10400000005</v>
      </c>
      <c r="O12" s="203" t="s">
        <v>112</v>
      </c>
      <c r="P12" s="202"/>
    </row>
    <row r="13" spans="1:16" ht="23.25" customHeight="1" thickBot="1">
      <c r="A13" s="5" t="s">
        <v>6</v>
      </c>
      <c r="B13" s="29">
        <v>17</v>
      </c>
      <c r="C13" s="126">
        <v>824484</v>
      </c>
      <c r="D13" s="127">
        <v>63.769994323722479</v>
      </c>
      <c r="E13" s="38">
        <f t="shared" si="3"/>
        <v>525773.4</v>
      </c>
      <c r="F13" s="38"/>
      <c r="G13" s="38">
        <v>543509</v>
      </c>
      <c r="H13" s="127">
        <v>0</v>
      </c>
      <c r="I13" s="126">
        <f t="shared" si="1"/>
        <v>0</v>
      </c>
      <c r="J13" s="8"/>
      <c r="K13" s="160">
        <f t="shared" si="0"/>
        <v>1367993</v>
      </c>
      <c r="L13" s="127">
        <v>38.4</v>
      </c>
      <c r="M13" s="126">
        <f t="shared" si="2"/>
        <v>525773.4</v>
      </c>
      <c r="O13" s="133">
        <v>22180984</v>
      </c>
      <c r="P13" s="134"/>
    </row>
    <row r="14" spans="1:16" ht="23.25" customHeight="1">
      <c r="A14" s="5" t="s">
        <v>42</v>
      </c>
      <c r="B14" s="29">
        <v>18</v>
      </c>
      <c r="C14" s="126">
        <v>713695</v>
      </c>
      <c r="D14" s="127">
        <v>84.7</v>
      </c>
      <c r="E14" s="38">
        <f t="shared" si="3"/>
        <v>604499.66500000004</v>
      </c>
      <c r="F14" s="8"/>
      <c r="G14" s="38">
        <v>865967</v>
      </c>
      <c r="H14" s="127">
        <v>13.7</v>
      </c>
      <c r="I14" s="126">
        <f t="shared" si="1"/>
        <v>118637.47899999999</v>
      </c>
      <c r="J14" s="8"/>
      <c r="K14" s="160">
        <f t="shared" si="0"/>
        <v>1579662</v>
      </c>
      <c r="L14" s="127">
        <f t="shared" ref="L14:L20" si="4">M14/K14*100</f>
        <v>45.777966678947777</v>
      </c>
      <c r="M14" s="126">
        <f t="shared" si="2"/>
        <v>723137.14400000009</v>
      </c>
      <c r="O14" s="131">
        <v>1538221</v>
      </c>
      <c r="P14" s="204" t="s">
        <v>110</v>
      </c>
    </row>
    <row r="15" spans="1:16" ht="23.25" customHeight="1">
      <c r="A15" s="6" t="s">
        <v>8</v>
      </c>
      <c r="B15" s="8">
        <v>9</v>
      </c>
      <c r="C15" s="126">
        <v>1045667</v>
      </c>
      <c r="D15" s="127">
        <v>99.4</v>
      </c>
      <c r="E15" s="38">
        <f t="shared" si="3"/>
        <v>1039392.9980000001</v>
      </c>
      <c r="F15" s="38"/>
      <c r="G15" s="38">
        <v>417039</v>
      </c>
      <c r="H15" s="127">
        <v>18</v>
      </c>
      <c r="I15" s="126">
        <f t="shared" ref="I15:I20" si="5">H15*G15/100</f>
        <v>75067.02</v>
      </c>
      <c r="J15" s="8"/>
      <c r="K15" s="160">
        <f t="shared" si="0"/>
        <v>1462706</v>
      </c>
      <c r="L15" s="127">
        <f t="shared" si="4"/>
        <v>76.191662439341883</v>
      </c>
      <c r="M15" s="126">
        <f>E15+I15</f>
        <v>1114460.0180000002</v>
      </c>
      <c r="O15" s="131">
        <v>952455</v>
      </c>
      <c r="P15" s="204"/>
    </row>
    <row r="16" spans="1:16" ht="23.25" customHeight="1" thickBot="1">
      <c r="A16" s="6" t="s">
        <v>9</v>
      </c>
      <c r="B16" s="8">
        <v>15</v>
      </c>
      <c r="C16" s="126">
        <v>734734</v>
      </c>
      <c r="D16" s="127">
        <v>80.7</v>
      </c>
      <c r="E16" s="38">
        <f t="shared" si="3"/>
        <v>592930.33799999999</v>
      </c>
      <c r="F16" s="38"/>
      <c r="G16" s="38">
        <v>545888</v>
      </c>
      <c r="H16" s="127">
        <v>0</v>
      </c>
      <c r="I16" s="126">
        <f t="shared" si="5"/>
        <v>0</v>
      </c>
      <c r="J16" s="8"/>
      <c r="K16" s="160">
        <f t="shared" si="0"/>
        <v>1280622</v>
      </c>
      <c r="L16" s="127">
        <f t="shared" si="4"/>
        <v>46.300183660752353</v>
      </c>
      <c r="M16" s="126">
        <f t="shared" si="2"/>
        <v>592930.33799999999</v>
      </c>
      <c r="O16" s="131">
        <v>1825484</v>
      </c>
      <c r="P16" s="204"/>
    </row>
    <row r="17" spans="1:17" ht="23.25" customHeight="1" thickBot="1">
      <c r="A17" s="6" t="s">
        <v>10</v>
      </c>
      <c r="B17" s="8">
        <v>12</v>
      </c>
      <c r="C17" s="126">
        <v>366907</v>
      </c>
      <c r="D17" s="127">
        <v>96.6</v>
      </c>
      <c r="E17" s="38">
        <f t="shared" si="3"/>
        <v>354432.16199999995</v>
      </c>
      <c r="F17" s="38"/>
      <c r="G17" s="38">
        <v>439461</v>
      </c>
      <c r="H17" s="127">
        <v>0</v>
      </c>
      <c r="I17" s="126">
        <f t="shared" si="5"/>
        <v>0</v>
      </c>
      <c r="J17" s="8"/>
      <c r="K17" s="160">
        <f t="shared" si="0"/>
        <v>806368</v>
      </c>
      <c r="L17" s="127">
        <f t="shared" si="4"/>
        <v>43.954145253779906</v>
      </c>
      <c r="M17" s="126">
        <f t="shared" si="2"/>
        <v>354432.16199999995</v>
      </c>
      <c r="O17" s="139">
        <f>SUM(O13:O16)</f>
        <v>26497144</v>
      </c>
      <c r="P17" s="198" t="s">
        <v>115</v>
      </c>
      <c r="Q17" s="199"/>
    </row>
    <row r="18" spans="1:17" ht="23.25" customHeight="1">
      <c r="A18" s="6" t="s">
        <v>11</v>
      </c>
      <c r="B18" s="8">
        <v>20</v>
      </c>
      <c r="C18" s="126">
        <v>1336873</v>
      </c>
      <c r="D18" s="167">
        <v>67</v>
      </c>
      <c r="E18" s="38">
        <f t="shared" si="3"/>
        <v>895704.91</v>
      </c>
      <c r="F18" s="38"/>
      <c r="G18" s="38">
        <v>743315</v>
      </c>
      <c r="H18" s="127">
        <v>0</v>
      </c>
      <c r="I18" s="126">
        <f t="shared" si="5"/>
        <v>0</v>
      </c>
      <c r="J18" s="8"/>
      <c r="K18" s="160">
        <f t="shared" si="0"/>
        <v>2080188</v>
      </c>
      <c r="L18" s="127">
        <f t="shared" si="4"/>
        <v>43.058844200620328</v>
      </c>
      <c r="M18" s="126">
        <f t="shared" si="2"/>
        <v>895704.91</v>
      </c>
    </row>
    <row r="19" spans="1:17" ht="23.25" customHeight="1" thickBot="1">
      <c r="A19" s="6" t="s">
        <v>12</v>
      </c>
      <c r="B19" s="8">
        <v>15</v>
      </c>
      <c r="C19" s="126">
        <v>817831</v>
      </c>
      <c r="D19" s="127">
        <v>91.8</v>
      </c>
      <c r="E19" s="38">
        <f t="shared" si="3"/>
        <v>750768.85800000001</v>
      </c>
      <c r="F19" s="38"/>
      <c r="G19" s="38">
        <v>288381</v>
      </c>
      <c r="H19" s="127">
        <v>26.4</v>
      </c>
      <c r="I19" s="126">
        <f t="shared" si="5"/>
        <v>76132.583999999988</v>
      </c>
      <c r="J19" s="8"/>
      <c r="K19" s="160">
        <f t="shared" si="0"/>
        <v>1106212</v>
      </c>
      <c r="L19" s="127">
        <f t="shared" si="4"/>
        <v>74.750720657523146</v>
      </c>
      <c r="M19" s="126">
        <f t="shared" si="2"/>
        <v>826901.44200000004</v>
      </c>
    </row>
    <row r="20" spans="1:17" ht="23.25" customHeight="1" thickBot="1">
      <c r="A20" s="7" t="s">
        <v>13</v>
      </c>
      <c r="B20" s="9">
        <v>15</v>
      </c>
      <c r="C20" s="126">
        <v>2352392</v>
      </c>
      <c r="D20" s="128">
        <v>91.8</v>
      </c>
      <c r="E20" s="38">
        <f t="shared" si="3"/>
        <v>2159495.8560000001</v>
      </c>
      <c r="F20" s="54"/>
      <c r="G20" s="38">
        <v>542199</v>
      </c>
      <c r="H20" s="128">
        <v>37.200000000000003</v>
      </c>
      <c r="I20" s="126">
        <f t="shared" si="5"/>
        <v>201698.02800000002</v>
      </c>
      <c r="J20" s="9"/>
      <c r="K20" s="160">
        <f t="shared" si="0"/>
        <v>2894591</v>
      </c>
      <c r="L20" s="128">
        <f t="shared" si="4"/>
        <v>81.572625769927427</v>
      </c>
      <c r="M20" s="126">
        <f t="shared" si="2"/>
        <v>2361193.8840000001</v>
      </c>
      <c r="O20" s="203" t="s">
        <v>113</v>
      </c>
      <c r="P20" s="202"/>
    </row>
    <row r="21" spans="1:17" ht="23.25" customHeight="1" thickTop="1" thickBot="1">
      <c r="A21" s="44" t="s">
        <v>155</v>
      </c>
      <c r="B21" s="45">
        <f>SUM(B6:B20)</f>
        <v>204</v>
      </c>
      <c r="C21" s="55">
        <f>SUM(C5:C20)</f>
        <v>19053223</v>
      </c>
      <c r="D21" s="129">
        <f>E21/C21*100</f>
        <v>87.0650728645752</v>
      </c>
      <c r="E21" s="46">
        <f>SUM(E6:E20)</f>
        <v>16588702.488</v>
      </c>
      <c r="F21" s="45"/>
      <c r="G21" s="55">
        <f>SUM(G5:G20)</f>
        <v>8087672</v>
      </c>
      <c r="H21" s="129">
        <f>I21/G21*100</f>
        <v>9.3271563683591516</v>
      </c>
      <c r="I21" s="46">
        <f>SUM(I6:I20)</f>
        <v>754349.81400000001</v>
      </c>
      <c r="J21" s="46"/>
      <c r="K21" s="46">
        <f>SUM(K5:K20)</f>
        <v>27140895</v>
      </c>
      <c r="L21" s="129">
        <f>M21/K21*100</f>
        <v>63.900075152274823</v>
      </c>
      <c r="M21" s="46">
        <f>SUM(M6:M20)</f>
        <v>17343052.302000001</v>
      </c>
      <c r="O21" s="133">
        <v>10417585</v>
      </c>
      <c r="P21" s="135"/>
    </row>
    <row r="22" spans="1:17" s="2" customFormat="1" ht="18" customHeight="1" thickTop="1">
      <c r="A22" s="200" t="s">
        <v>31</v>
      </c>
      <c r="B22" s="200"/>
      <c r="C22" s="200"/>
      <c r="D22" s="200"/>
      <c r="E22" s="39"/>
      <c r="F22" s="3"/>
      <c r="G22" s="62"/>
      <c r="H22" s="63"/>
      <c r="I22" s="39"/>
      <c r="J22" s="39"/>
      <c r="K22" s="39"/>
      <c r="L22" s="63"/>
      <c r="M22" s="39"/>
      <c r="O22" s="130">
        <v>308425</v>
      </c>
      <c r="P22" s="204" t="s">
        <v>110</v>
      </c>
    </row>
    <row r="23" spans="1:17" ht="18" customHeight="1">
      <c r="A23" s="200" t="s">
        <v>16</v>
      </c>
      <c r="B23" s="200"/>
      <c r="C23" s="200"/>
      <c r="D23" s="200"/>
      <c r="E23" s="200"/>
      <c r="F23" s="200"/>
      <c r="G23" s="200"/>
      <c r="H23" s="200"/>
      <c r="I23" s="200"/>
      <c r="J23" s="200"/>
      <c r="K23" s="200"/>
      <c r="L23" s="32"/>
      <c r="M23" s="32"/>
      <c r="O23" s="130">
        <v>332585</v>
      </c>
      <c r="P23" s="204"/>
    </row>
    <row r="24" spans="1:17" s="2" customFormat="1" ht="18" customHeight="1" thickBot="1">
      <c r="A24" s="200" t="s">
        <v>121</v>
      </c>
      <c r="B24" s="200"/>
      <c r="C24" s="200"/>
      <c r="D24" s="200"/>
      <c r="E24" s="200"/>
      <c r="F24" s="200"/>
      <c r="G24" s="200"/>
      <c r="H24" s="200"/>
      <c r="I24" s="200"/>
      <c r="J24" s="200"/>
      <c r="K24" s="200"/>
      <c r="L24" s="200"/>
      <c r="M24" s="79"/>
      <c r="O24" s="130">
        <v>327804</v>
      </c>
      <c r="P24" s="204"/>
    </row>
    <row r="25" spans="1:17" s="2" customFormat="1" ht="28.5" customHeight="1" thickBot="1">
      <c r="A25" s="200" t="s">
        <v>135</v>
      </c>
      <c r="B25" s="200"/>
      <c r="C25" s="200"/>
      <c r="D25" s="200"/>
      <c r="E25" s="200"/>
      <c r="F25" s="200"/>
      <c r="G25" s="200"/>
      <c r="H25" s="200"/>
      <c r="I25" s="200"/>
      <c r="J25" s="200"/>
      <c r="K25" s="200"/>
      <c r="L25" s="200"/>
      <c r="M25" s="200"/>
      <c r="O25" s="143">
        <f>SUM(O21:O24)</f>
        <v>11386399</v>
      </c>
      <c r="P25" s="198" t="s">
        <v>116</v>
      </c>
      <c r="Q25" s="199"/>
    </row>
    <row r="26" spans="1:17" s="2" customFormat="1" ht="13.5" customHeight="1">
      <c r="A26" s="195" t="s">
        <v>156</v>
      </c>
      <c r="B26" s="195"/>
      <c r="C26" s="195"/>
      <c r="D26" s="195"/>
      <c r="E26" s="195"/>
      <c r="F26" s="195"/>
      <c r="G26" s="195"/>
      <c r="H26" s="195"/>
      <c r="I26" s="195"/>
      <c r="J26" s="182"/>
      <c r="K26" s="182"/>
      <c r="L26" s="182"/>
      <c r="M26" s="182"/>
      <c r="O26" s="142"/>
      <c r="P26" s="144"/>
      <c r="Q26" s="144"/>
    </row>
    <row r="27" spans="1:17" s="2" customFormat="1" ht="15" customHeight="1">
      <c r="A27" s="196" t="s">
        <v>165</v>
      </c>
      <c r="B27" s="196"/>
      <c r="C27" s="196"/>
      <c r="D27" s="196"/>
      <c r="E27" s="196"/>
      <c r="F27" s="196"/>
      <c r="G27" s="196"/>
      <c r="H27" s="196"/>
      <c r="I27" s="196"/>
      <c r="J27" s="181"/>
      <c r="K27" s="181"/>
      <c r="L27" s="181"/>
      <c r="M27" s="181"/>
    </row>
    <row r="28" spans="1:17" s="2" customFormat="1" ht="7.5" customHeight="1">
      <c r="A28" s="79"/>
      <c r="B28" s="79"/>
      <c r="C28" s="79"/>
      <c r="D28" s="79"/>
      <c r="E28" s="79"/>
      <c r="F28" s="79"/>
      <c r="G28" s="79"/>
      <c r="H28" s="79"/>
      <c r="I28" s="79"/>
      <c r="J28" s="79"/>
      <c r="K28" s="79"/>
      <c r="L28" s="79"/>
      <c r="M28" s="79"/>
    </row>
    <row r="29" spans="1:17" ht="24.75" customHeight="1">
      <c r="A29" s="205" t="s">
        <v>30</v>
      </c>
      <c r="B29" s="205"/>
      <c r="C29" s="205"/>
      <c r="D29" s="189">
        <v>86</v>
      </c>
      <c r="E29" s="189"/>
      <c r="F29" s="189"/>
      <c r="G29" s="189"/>
      <c r="H29" s="189"/>
      <c r="I29" s="189"/>
      <c r="J29" s="189"/>
      <c r="K29" s="189"/>
      <c r="L29" s="189"/>
      <c r="M29" s="189"/>
    </row>
    <row r="30" spans="1:17" ht="16.5" thickBot="1">
      <c r="C30" s="172" t="s">
        <v>137</v>
      </c>
      <c r="G30" s="171" t="s">
        <v>139</v>
      </c>
      <c r="K30" s="170" t="s">
        <v>27</v>
      </c>
    </row>
    <row r="31" spans="1:17" ht="24.75" customHeight="1">
      <c r="A31" s="171" t="s">
        <v>138</v>
      </c>
      <c r="B31" s="171"/>
      <c r="C31" s="173" t="e">
        <f>C21-C5-C8</f>
        <v>#VALUE!</v>
      </c>
      <c r="D31" s="187" t="s">
        <v>138</v>
      </c>
      <c r="E31" s="188"/>
      <c r="G31" s="174" t="e">
        <f>G21-G5-G8</f>
        <v>#VALUE!</v>
      </c>
      <c r="H31" s="187" t="s">
        <v>138</v>
      </c>
      <c r="I31" s="188"/>
      <c r="K31" s="173" t="e">
        <f>K21-K5-K8</f>
        <v>#VALUE!</v>
      </c>
      <c r="O31" s="203" t="s">
        <v>114</v>
      </c>
      <c r="P31" s="202"/>
    </row>
    <row r="32" spans="1:17">
      <c r="O32" s="137"/>
      <c r="P32" s="138"/>
    </row>
    <row r="33" spans="15:17" ht="15" thickBot="1">
      <c r="O33" s="133">
        <v>32598569</v>
      </c>
      <c r="P33" s="134"/>
    </row>
    <row r="34" spans="15:17">
      <c r="O34" s="130">
        <v>1846646</v>
      </c>
      <c r="P34" s="204" t="s">
        <v>110</v>
      </c>
    </row>
    <row r="35" spans="15:17">
      <c r="O35" s="130">
        <v>1285040</v>
      </c>
      <c r="P35" s="204"/>
    </row>
    <row r="36" spans="15:17" ht="15" thickBot="1">
      <c r="O36" s="130">
        <v>2153288</v>
      </c>
      <c r="P36" s="204"/>
    </row>
    <row r="37" spans="15:17" ht="28.5" customHeight="1">
      <c r="O37" s="140">
        <f>SUM(O33:O36)</f>
        <v>37883543</v>
      </c>
      <c r="P37" s="201" t="s">
        <v>117</v>
      </c>
      <c r="Q37" s="202"/>
    </row>
    <row r="38" spans="15:17" ht="15" thickBot="1">
      <c r="O38" s="133"/>
      <c r="P38" s="141"/>
      <c r="Q38" s="134"/>
    </row>
  </sheetData>
  <mergeCells count="29">
    <mergeCell ref="N6:P6"/>
    <mergeCell ref="A24:L24"/>
    <mergeCell ref="A25:M25"/>
    <mergeCell ref="N5:P5"/>
    <mergeCell ref="P37:Q37"/>
    <mergeCell ref="O12:P12"/>
    <mergeCell ref="O20:P20"/>
    <mergeCell ref="O31:P31"/>
    <mergeCell ref="P14:P16"/>
    <mergeCell ref="P22:P24"/>
    <mergeCell ref="A22:D22"/>
    <mergeCell ref="P17:Q17"/>
    <mergeCell ref="A23:K23"/>
    <mergeCell ref="P25:Q25"/>
    <mergeCell ref="P34:P36"/>
    <mergeCell ref="A29:C29"/>
    <mergeCell ref="D31:E31"/>
    <mergeCell ref="H31:I31"/>
    <mergeCell ref="D29:M29"/>
    <mergeCell ref="A1:M1"/>
    <mergeCell ref="A3:A4"/>
    <mergeCell ref="B3:B4"/>
    <mergeCell ref="C3:E3"/>
    <mergeCell ref="J3:J4"/>
    <mergeCell ref="K3:M3"/>
    <mergeCell ref="F3:F4"/>
    <mergeCell ref="G3:I3"/>
    <mergeCell ref="A26:I26"/>
    <mergeCell ref="A27:I27"/>
  </mergeCells>
  <printOptions horizontalCentered="1"/>
  <pageMargins left="0.51181102362204722" right="0.51181102362204722" top="0.59055118110236227" bottom="0.19685039370078741" header="0.31496062992125984" footer="0.31496062992125984"/>
  <pageSetup paperSize="9" scale="85" orientation="landscape" r:id="rId1"/>
  <drawing r:id="rId2"/>
</worksheet>
</file>

<file path=xl/worksheets/sheet10.xml><?xml version="1.0" encoding="utf-8"?>
<worksheet xmlns="http://schemas.openxmlformats.org/spreadsheetml/2006/main" xmlns:r="http://schemas.openxmlformats.org/officeDocument/2006/relationships">
  <sheetPr>
    <tabColor theme="6" tint="-0.249977111117893"/>
  </sheetPr>
  <dimension ref="A1:J40"/>
  <sheetViews>
    <sheetView rightToLeft="1" view="pageBreakPreview" zoomScaleSheetLayoutView="100" workbookViewId="0">
      <selection activeCell="F29" sqref="F29"/>
    </sheetView>
  </sheetViews>
  <sheetFormatPr defaultColWidth="11.625" defaultRowHeight="15.75"/>
  <cols>
    <col min="1" max="1" width="2.375" style="124" customWidth="1"/>
    <col min="2" max="2" width="23.25" style="13" customWidth="1"/>
    <col min="3" max="3" width="44.25" style="13" customWidth="1"/>
    <col min="4" max="4" width="9.875" style="13" customWidth="1"/>
    <col min="5" max="5" width="9.375" style="13" customWidth="1"/>
    <col min="6" max="6" width="43.625" style="13" bestFit="1" customWidth="1"/>
    <col min="7" max="236" width="11.625" style="13"/>
    <col min="237" max="237" width="23.25" style="13" customWidth="1"/>
    <col min="238" max="238" width="21.375" style="13" customWidth="1"/>
    <col min="239" max="239" width="12.625" style="13" customWidth="1"/>
    <col min="240" max="240" width="14.75" style="13" customWidth="1"/>
    <col min="241" max="241" width="16.25" style="13" customWidth="1"/>
    <col min="242" max="242" width="30.875" style="13" customWidth="1"/>
    <col min="243" max="246" width="4" style="13" customWidth="1"/>
    <col min="247" max="492" width="11.625" style="13"/>
    <col min="493" max="493" width="23.25" style="13" customWidth="1"/>
    <col min="494" max="494" width="21.375" style="13" customWidth="1"/>
    <col min="495" max="495" width="12.625" style="13" customWidth="1"/>
    <col min="496" max="496" width="14.75" style="13" customWidth="1"/>
    <col min="497" max="497" width="16.25" style="13" customWidth="1"/>
    <col min="498" max="498" width="30.875" style="13" customWidth="1"/>
    <col min="499" max="502" width="4" style="13" customWidth="1"/>
    <col min="503" max="748" width="11.625" style="13"/>
    <col min="749" max="749" width="23.25" style="13" customWidth="1"/>
    <col min="750" max="750" width="21.375" style="13" customWidth="1"/>
    <col min="751" max="751" width="12.625" style="13" customWidth="1"/>
    <col min="752" max="752" width="14.75" style="13" customWidth="1"/>
    <col min="753" max="753" width="16.25" style="13" customWidth="1"/>
    <col min="754" max="754" width="30.875" style="13" customWidth="1"/>
    <col min="755" max="758" width="4" style="13" customWidth="1"/>
    <col min="759" max="1004" width="11.625" style="13"/>
    <col min="1005" max="1005" width="23.25" style="13" customWidth="1"/>
    <col min="1006" max="1006" width="21.375" style="13" customWidth="1"/>
    <col min="1007" max="1007" width="12.625" style="13" customWidth="1"/>
    <col min="1008" max="1008" width="14.75" style="13" customWidth="1"/>
    <col min="1009" max="1009" width="16.25" style="13" customWidth="1"/>
    <col min="1010" max="1010" width="30.875" style="13" customWidth="1"/>
    <col min="1011" max="1014" width="4" style="13" customWidth="1"/>
    <col min="1015" max="1260" width="11.625" style="13"/>
    <col min="1261" max="1261" width="23.25" style="13" customWidth="1"/>
    <col min="1262" max="1262" width="21.375" style="13" customWidth="1"/>
    <col min="1263" max="1263" width="12.625" style="13" customWidth="1"/>
    <col min="1264" max="1264" width="14.75" style="13" customWidth="1"/>
    <col min="1265" max="1265" width="16.25" style="13" customWidth="1"/>
    <col min="1266" max="1266" width="30.875" style="13" customWidth="1"/>
    <col min="1267" max="1270" width="4" style="13" customWidth="1"/>
    <col min="1271" max="1516" width="11.625" style="13"/>
    <col min="1517" max="1517" width="23.25" style="13" customWidth="1"/>
    <col min="1518" max="1518" width="21.375" style="13" customWidth="1"/>
    <col min="1519" max="1519" width="12.625" style="13" customWidth="1"/>
    <col min="1520" max="1520" width="14.75" style="13" customWidth="1"/>
    <col min="1521" max="1521" width="16.25" style="13" customWidth="1"/>
    <col min="1522" max="1522" width="30.875" style="13" customWidth="1"/>
    <col min="1523" max="1526" width="4" style="13" customWidth="1"/>
    <col min="1527" max="1772" width="11.625" style="13"/>
    <col min="1773" max="1773" width="23.25" style="13" customWidth="1"/>
    <col min="1774" max="1774" width="21.375" style="13" customWidth="1"/>
    <col min="1775" max="1775" width="12.625" style="13" customWidth="1"/>
    <col min="1776" max="1776" width="14.75" style="13" customWidth="1"/>
    <col min="1777" max="1777" width="16.25" style="13" customWidth="1"/>
    <col min="1778" max="1778" width="30.875" style="13" customWidth="1"/>
    <col min="1779" max="1782" width="4" style="13" customWidth="1"/>
    <col min="1783" max="2028" width="11.625" style="13"/>
    <col min="2029" max="2029" width="23.25" style="13" customWidth="1"/>
    <col min="2030" max="2030" width="21.375" style="13" customWidth="1"/>
    <col min="2031" max="2031" width="12.625" style="13" customWidth="1"/>
    <col min="2032" max="2032" width="14.75" style="13" customWidth="1"/>
    <col min="2033" max="2033" width="16.25" style="13" customWidth="1"/>
    <col min="2034" max="2034" width="30.875" style="13" customWidth="1"/>
    <col min="2035" max="2038" width="4" style="13" customWidth="1"/>
    <col min="2039" max="2284" width="11.625" style="13"/>
    <col min="2285" max="2285" width="23.25" style="13" customWidth="1"/>
    <col min="2286" max="2286" width="21.375" style="13" customWidth="1"/>
    <col min="2287" max="2287" width="12.625" style="13" customWidth="1"/>
    <col min="2288" max="2288" width="14.75" style="13" customWidth="1"/>
    <col min="2289" max="2289" width="16.25" style="13" customWidth="1"/>
    <col min="2290" max="2290" width="30.875" style="13" customWidth="1"/>
    <col min="2291" max="2294" width="4" style="13" customWidth="1"/>
    <col min="2295" max="2540" width="11.625" style="13"/>
    <col min="2541" max="2541" width="23.25" style="13" customWidth="1"/>
    <col min="2542" max="2542" width="21.375" style="13" customWidth="1"/>
    <col min="2543" max="2543" width="12.625" style="13" customWidth="1"/>
    <col min="2544" max="2544" width="14.75" style="13" customWidth="1"/>
    <col min="2545" max="2545" width="16.25" style="13" customWidth="1"/>
    <col min="2546" max="2546" width="30.875" style="13" customWidth="1"/>
    <col min="2547" max="2550" width="4" style="13" customWidth="1"/>
    <col min="2551" max="2796" width="11.625" style="13"/>
    <col min="2797" max="2797" width="23.25" style="13" customWidth="1"/>
    <col min="2798" max="2798" width="21.375" style="13" customWidth="1"/>
    <col min="2799" max="2799" width="12.625" style="13" customWidth="1"/>
    <col min="2800" max="2800" width="14.75" style="13" customWidth="1"/>
    <col min="2801" max="2801" width="16.25" style="13" customWidth="1"/>
    <col min="2802" max="2802" width="30.875" style="13" customWidth="1"/>
    <col min="2803" max="2806" width="4" style="13" customWidth="1"/>
    <col min="2807" max="3052" width="11.625" style="13"/>
    <col min="3053" max="3053" width="23.25" style="13" customWidth="1"/>
    <col min="3054" max="3054" width="21.375" style="13" customWidth="1"/>
    <col min="3055" max="3055" width="12.625" style="13" customWidth="1"/>
    <col min="3056" max="3056" width="14.75" style="13" customWidth="1"/>
    <col min="3057" max="3057" width="16.25" style="13" customWidth="1"/>
    <col min="3058" max="3058" width="30.875" style="13" customWidth="1"/>
    <col min="3059" max="3062" width="4" style="13" customWidth="1"/>
    <col min="3063" max="3308" width="11.625" style="13"/>
    <col min="3309" max="3309" width="23.25" style="13" customWidth="1"/>
    <col min="3310" max="3310" width="21.375" style="13" customWidth="1"/>
    <col min="3311" max="3311" width="12.625" style="13" customWidth="1"/>
    <col min="3312" max="3312" width="14.75" style="13" customWidth="1"/>
    <col min="3313" max="3313" width="16.25" style="13" customWidth="1"/>
    <col min="3314" max="3314" width="30.875" style="13" customWidth="1"/>
    <col min="3315" max="3318" width="4" style="13" customWidth="1"/>
    <col min="3319" max="3564" width="11.625" style="13"/>
    <col min="3565" max="3565" width="23.25" style="13" customWidth="1"/>
    <col min="3566" max="3566" width="21.375" style="13" customWidth="1"/>
    <col min="3567" max="3567" width="12.625" style="13" customWidth="1"/>
    <col min="3568" max="3568" width="14.75" style="13" customWidth="1"/>
    <col min="3569" max="3569" width="16.25" style="13" customWidth="1"/>
    <col min="3570" max="3570" width="30.875" style="13" customWidth="1"/>
    <col min="3571" max="3574" width="4" style="13" customWidth="1"/>
    <col min="3575" max="3820" width="11.625" style="13"/>
    <col min="3821" max="3821" width="23.25" style="13" customWidth="1"/>
    <col min="3822" max="3822" width="21.375" style="13" customWidth="1"/>
    <col min="3823" max="3823" width="12.625" style="13" customWidth="1"/>
    <col min="3824" max="3824" width="14.75" style="13" customWidth="1"/>
    <col min="3825" max="3825" width="16.25" style="13" customWidth="1"/>
    <col min="3826" max="3826" width="30.875" style="13" customWidth="1"/>
    <col min="3827" max="3830" width="4" style="13" customWidth="1"/>
    <col min="3831" max="4076" width="11.625" style="13"/>
    <col min="4077" max="4077" width="23.25" style="13" customWidth="1"/>
    <col min="4078" max="4078" width="21.375" style="13" customWidth="1"/>
    <col min="4079" max="4079" width="12.625" style="13" customWidth="1"/>
    <col min="4080" max="4080" width="14.75" style="13" customWidth="1"/>
    <col min="4081" max="4081" width="16.25" style="13" customWidth="1"/>
    <col min="4082" max="4082" width="30.875" style="13" customWidth="1"/>
    <col min="4083" max="4086" width="4" style="13" customWidth="1"/>
    <col min="4087" max="4332" width="11.625" style="13"/>
    <col min="4333" max="4333" width="23.25" style="13" customWidth="1"/>
    <col min="4334" max="4334" width="21.375" style="13" customWidth="1"/>
    <col min="4335" max="4335" width="12.625" style="13" customWidth="1"/>
    <col min="4336" max="4336" width="14.75" style="13" customWidth="1"/>
    <col min="4337" max="4337" width="16.25" style="13" customWidth="1"/>
    <col min="4338" max="4338" width="30.875" style="13" customWidth="1"/>
    <col min="4339" max="4342" width="4" style="13" customWidth="1"/>
    <col min="4343" max="4588" width="11.625" style="13"/>
    <col min="4589" max="4589" width="23.25" style="13" customWidth="1"/>
    <col min="4590" max="4590" width="21.375" style="13" customWidth="1"/>
    <col min="4591" max="4591" width="12.625" style="13" customWidth="1"/>
    <col min="4592" max="4592" width="14.75" style="13" customWidth="1"/>
    <col min="4593" max="4593" width="16.25" style="13" customWidth="1"/>
    <col min="4594" max="4594" width="30.875" style="13" customWidth="1"/>
    <col min="4595" max="4598" width="4" style="13" customWidth="1"/>
    <col min="4599" max="4844" width="11.625" style="13"/>
    <col min="4845" max="4845" width="23.25" style="13" customWidth="1"/>
    <col min="4846" max="4846" width="21.375" style="13" customWidth="1"/>
    <col min="4847" max="4847" width="12.625" style="13" customWidth="1"/>
    <col min="4848" max="4848" width="14.75" style="13" customWidth="1"/>
    <col min="4849" max="4849" width="16.25" style="13" customWidth="1"/>
    <col min="4850" max="4850" width="30.875" style="13" customWidth="1"/>
    <col min="4851" max="4854" width="4" style="13" customWidth="1"/>
    <col min="4855" max="5100" width="11.625" style="13"/>
    <col min="5101" max="5101" width="23.25" style="13" customWidth="1"/>
    <col min="5102" max="5102" width="21.375" style="13" customWidth="1"/>
    <col min="5103" max="5103" width="12.625" style="13" customWidth="1"/>
    <col min="5104" max="5104" width="14.75" style="13" customWidth="1"/>
    <col min="5105" max="5105" width="16.25" style="13" customWidth="1"/>
    <col min="5106" max="5106" width="30.875" style="13" customWidth="1"/>
    <col min="5107" max="5110" width="4" style="13" customWidth="1"/>
    <col min="5111" max="5356" width="11.625" style="13"/>
    <col min="5357" max="5357" width="23.25" style="13" customWidth="1"/>
    <col min="5358" max="5358" width="21.375" style="13" customWidth="1"/>
    <col min="5359" max="5359" width="12.625" style="13" customWidth="1"/>
    <col min="5360" max="5360" width="14.75" style="13" customWidth="1"/>
    <col min="5361" max="5361" width="16.25" style="13" customWidth="1"/>
    <col min="5362" max="5362" width="30.875" style="13" customWidth="1"/>
    <col min="5363" max="5366" width="4" style="13" customWidth="1"/>
    <col min="5367" max="5612" width="11.625" style="13"/>
    <col min="5613" max="5613" width="23.25" style="13" customWidth="1"/>
    <col min="5614" max="5614" width="21.375" style="13" customWidth="1"/>
    <col min="5615" max="5615" width="12.625" style="13" customWidth="1"/>
    <col min="5616" max="5616" width="14.75" style="13" customWidth="1"/>
    <col min="5617" max="5617" width="16.25" style="13" customWidth="1"/>
    <col min="5618" max="5618" width="30.875" style="13" customWidth="1"/>
    <col min="5619" max="5622" width="4" style="13" customWidth="1"/>
    <col min="5623" max="5868" width="11.625" style="13"/>
    <col min="5869" max="5869" width="23.25" style="13" customWidth="1"/>
    <col min="5870" max="5870" width="21.375" style="13" customWidth="1"/>
    <col min="5871" max="5871" width="12.625" style="13" customWidth="1"/>
    <col min="5872" max="5872" width="14.75" style="13" customWidth="1"/>
    <col min="5873" max="5873" width="16.25" style="13" customWidth="1"/>
    <col min="5874" max="5874" width="30.875" style="13" customWidth="1"/>
    <col min="5875" max="5878" width="4" style="13" customWidth="1"/>
    <col min="5879" max="6124" width="11.625" style="13"/>
    <col min="6125" max="6125" width="23.25" style="13" customWidth="1"/>
    <col min="6126" max="6126" width="21.375" style="13" customWidth="1"/>
    <col min="6127" max="6127" width="12.625" style="13" customWidth="1"/>
    <col min="6128" max="6128" width="14.75" style="13" customWidth="1"/>
    <col min="6129" max="6129" width="16.25" style="13" customWidth="1"/>
    <col min="6130" max="6130" width="30.875" style="13" customWidth="1"/>
    <col min="6131" max="6134" width="4" style="13" customWidth="1"/>
    <col min="6135" max="6380" width="11.625" style="13"/>
    <col min="6381" max="6381" width="23.25" style="13" customWidth="1"/>
    <col min="6382" max="6382" width="21.375" style="13" customWidth="1"/>
    <col min="6383" max="6383" width="12.625" style="13" customWidth="1"/>
    <col min="6384" max="6384" width="14.75" style="13" customWidth="1"/>
    <col min="6385" max="6385" width="16.25" style="13" customWidth="1"/>
    <col min="6386" max="6386" width="30.875" style="13" customWidth="1"/>
    <col min="6387" max="6390" width="4" style="13" customWidth="1"/>
    <col min="6391" max="6636" width="11.625" style="13"/>
    <col min="6637" max="6637" width="23.25" style="13" customWidth="1"/>
    <col min="6638" max="6638" width="21.375" style="13" customWidth="1"/>
    <col min="6639" max="6639" width="12.625" style="13" customWidth="1"/>
    <col min="6640" max="6640" width="14.75" style="13" customWidth="1"/>
    <col min="6641" max="6641" width="16.25" style="13" customWidth="1"/>
    <col min="6642" max="6642" width="30.875" style="13" customWidth="1"/>
    <col min="6643" max="6646" width="4" style="13" customWidth="1"/>
    <col min="6647" max="6892" width="11.625" style="13"/>
    <col min="6893" max="6893" width="23.25" style="13" customWidth="1"/>
    <col min="6894" max="6894" width="21.375" style="13" customWidth="1"/>
    <col min="6895" max="6895" width="12.625" style="13" customWidth="1"/>
    <col min="6896" max="6896" width="14.75" style="13" customWidth="1"/>
    <col min="6897" max="6897" width="16.25" style="13" customWidth="1"/>
    <col min="6898" max="6898" width="30.875" style="13" customWidth="1"/>
    <col min="6899" max="6902" width="4" style="13" customWidth="1"/>
    <col min="6903" max="7148" width="11.625" style="13"/>
    <col min="7149" max="7149" width="23.25" style="13" customWidth="1"/>
    <col min="7150" max="7150" width="21.375" style="13" customWidth="1"/>
    <col min="7151" max="7151" width="12.625" style="13" customWidth="1"/>
    <col min="7152" max="7152" width="14.75" style="13" customWidth="1"/>
    <col min="7153" max="7153" width="16.25" style="13" customWidth="1"/>
    <col min="7154" max="7154" width="30.875" style="13" customWidth="1"/>
    <col min="7155" max="7158" width="4" style="13" customWidth="1"/>
    <col min="7159" max="7404" width="11.625" style="13"/>
    <col min="7405" max="7405" width="23.25" style="13" customWidth="1"/>
    <col min="7406" max="7406" width="21.375" style="13" customWidth="1"/>
    <col min="7407" max="7407" width="12.625" style="13" customWidth="1"/>
    <col min="7408" max="7408" width="14.75" style="13" customWidth="1"/>
    <col min="7409" max="7409" width="16.25" style="13" customWidth="1"/>
    <col min="7410" max="7410" width="30.875" style="13" customWidth="1"/>
    <col min="7411" max="7414" width="4" style="13" customWidth="1"/>
    <col min="7415" max="7660" width="11.625" style="13"/>
    <col min="7661" max="7661" width="23.25" style="13" customWidth="1"/>
    <col min="7662" max="7662" width="21.375" style="13" customWidth="1"/>
    <col min="7663" max="7663" width="12.625" style="13" customWidth="1"/>
    <col min="7664" max="7664" width="14.75" style="13" customWidth="1"/>
    <col min="7665" max="7665" width="16.25" style="13" customWidth="1"/>
    <col min="7666" max="7666" width="30.875" style="13" customWidth="1"/>
    <col min="7667" max="7670" width="4" style="13" customWidth="1"/>
    <col min="7671" max="7916" width="11.625" style="13"/>
    <col min="7917" max="7917" width="23.25" style="13" customWidth="1"/>
    <col min="7918" max="7918" width="21.375" style="13" customWidth="1"/>
    <col min="7919" max="7919" width="12.625" style="13" customWidth="1"/>
    <col min="7920" max="7920" width="14.75" style="13" customWidth="1"/>
    <col min="7921" max="7921" width="16.25" style="13" customWidth="1"/>
    <col min="7922" max="7922" width="30.875" style="13" customWidth="1"/>
    <col min="7923" max="7926" width="4" style="13" customWidth="1"/>
    <col min="7927" max="8172" width="11.625" style="13"/>
    <col min="8173" max="8173" width="23.25" style="13" customWidth="1"/>
    <col min="8174" max="8174" width="21.375" style="13" customWidth="1"/>
    <col min="8175" max="8175" width="12.625" style="13" customWidth="1"/>
    <col min="8176" max="8176" width="14.75" style="13" customWidth="1"/>
    <col min="8177" max="8177" width="16.25" style="13" customWidth="1"/>
    <col min="8178" max="8178" width="30.875" style="13" customWidth="1"/>
    <col min="8179" max="8182" width="4" style="13" customWidth="1"/>
    <col min="8183" max="8428" width="11.625" style="13"/>
    <col min="8429" max="8429" width="23.25" style="13" customWidth="1"/>
    <col min="8430" max="8430" width="21.375" style="13" customWidth="1"/>
    <col min="8431" max="8431" width="12.625" style="13" customWidth="1"/>
    <col min="8432" max="8432" width="14.75" style="13" customWidth="1"/>
    <col min="8433" max="8433" width="16.25" style="13" customWidth="1"/>
    <col min="8434" max="8434" width="30.875" style="13" customWidth="1"/>
    <col min="8435" max="8438" width="4" style="13" customWidth="1"/>
    <col min="8439" max="8684" width="11.625" style="13"/>
    <col min="8685" max="8685" width="23.25" style="13" customWidth="1"/>
    <col min="8686" max="8686" width="21.375" style="13" customWidth="1"/>
    <col min="8687" max="8687" width="12.625" style="13" customWidth="1"/>
    <col min="8688" max="8688" width="14.75" style="13" customWidth="1"/>
    <col min="8689" max="8689" width="16.25" style="13" customWidth="1"/>
    <col min="8690" max="8690" width="30.875" style="13" customWidth="1"/>
    <col min="8691" max="8694" width="4" style="13" customWidth="1"/>
    <col min="8695" max="8940" width="11.625" style="13"/>
    <col min="8941" max="8941" width="23.25" style="13" customWidth="1"/>
    <col min="8942" max="8942" width="21.375" style="13" customWidth="1"/>
    <col min="8943" max="8943" width="12.625" style="13" customWidth="1"/>
    <col min="8944" max="8944" width="14.75" style="13" customWidth="1"/>
    <col min="8945" max="8945" width="16.25" style="13" customWidth="1"/>
    <col min="8946" max="8946" width="30.875" style="13" customWidth="1"/>
    <col min="8947" max="8950" width="4" style="13" customWidth="1"/>
    <col min="8951" max="9196" width="11.625" style="13"/>
    <col min="9197" max="9197" width="23.25" style="13" customWidth="1"/>
    <col min="9198" max="9198" width="21.375" style="13" customWidth="1"/>
    <col min="9199" max="9199" width="12.625" style="13" customWidth="1"/>
    <col min="9200" max="9200" width="14.75" style="13" customWidth="1"/>
    <col min="9201" max="9201" width="16.25" style="13" customWidth="1"/>
    <col min="9202" max="9202" width="30.875" style="13" customWidth="1"/>
    <col min="9203" max="9206" width="4" style="13" customWidth="1"/>
    <col min="9207" max="9452" width="11.625" style="13"/>
    <col min="9453" max="9453" width="23.25" style="13" customWidth="1"/>
    <col min="9454" max="9454" width="21.375" style="13" customWidth="1"/>
    <col min="9455" max="9455" width="12.625" style="13" customWidth="1"/>
    <col min="9456" max="9456" width="14.75" style="13" customWidth="1"/>
    <col min="9457" max="9457" width="16.25" style="13" customWidth="1"/>
    <col min="9458" max="9458" width="30.875" style="13" customWidth="1"/>
    <col min="9459" max="9462" width="4" style="13" customWidth="1"/>
    <col min="9463" max="9708" width="11.625" style="13"/>
    <col min="9709" max="9709" width="23.25" style="13" customWidth="1"/>
    <col min="9710" max="9710" width="21.375" style="13" customWidth="1"/>
    <col min="9711" max="9711" width="12.625" style="13" customWidth="1"/>
    <col min="9712" max="9712" width="14.75" style="13" customWidth="1"/>
    <col min="9713" max="9713" width="16.25" style="13" customWidth="1"/>
    <col min="9714" max="9714" width="30.875" style="13" customWidth="1"/>
    <col min="9715" max="9718" width="4" style="13" customWidth="1"/>
    <col min="9719" max="9964" width="11.625" style="13"/>
    <col min="9965" max="9965" width="23.25" style="13" customWidth="1"/>
    <col min="9966" max="9966" width="21.375" style="13" customWidth="1"/>
    <col min="9967" max="9967" width="12.625" style="13" customWidth="1"/>
    <col min="9968" max="9968" width="14.75" style="13" customWidth="1"/>
    <col min="9969" max="9969" width="16.25" style="13" customWidth="1"/>
    <col min="9970" max="9970" width="30.875" style="13" customWidth="1"/>
    <col min="9971" max="9974" width="4" style="13" customWidth="1"/>
    <col min="9975" max="10220" width="11.625" style="13"/>
    <col min="10221" max="10221" width="23.25" style="13" customWidth="1"/>
    <col min="10222" max="10222" width="21.375" style="13" customWidth="1"/>
    <col min="10223" max="10223" width="12.625" style="13" customWidth="1"/>
    <col min="10224" max="10224" width="14.75" style="13" customWidth="1"/>
    <col min="10225" max="10225" width="16.25" style="13" customWidth="1"/>
    <col min="10226" max="10226" width="30.875" style="13" customWidth="1"/>
    <col min="10227" max="10230" width="4" style="13" customWidth="1"/>
    <col min="10231" max="10476" width="11.625" style="13"/>
    <col min="10477" max="10477" width="23.25" style="13" customWidth="1"/>
    <col min="10478" max="10478" width="21.375" style="13" customWidth="1"/>
    <col min="10479" max="10479" width="12.625" style="13" customWidth="1"/>
    <col min="10480" max="10480" width="14.75" style="13" customWidth="1"/>
    <col min="10481" max="10481" width="16.25" style="13" customWidth="1"/>
    <col min="10482" max="10482" width="30.875" style="13" customWidth="1"/>
    <col min="10483" max="10486" width="4" style="13" customWidth="1"/>
    <col min="10487" max="10732" width="11.625" style="13"/>
    <col min="10733" max="10733" width="23.25" style="13" customWidth="1"/>
    <col min="10734" max="10734" width="21.375" style="13" customWidth="1"/>
    <col min="10735" max="10735" width="12.625" style="13" customWidth="1"/>
    <col min="10736" max="10736" width="14.75" style="13" customWidth="1"/>
    <col min="10737" max="10737" width="16.25" style="13" customWidth="1"/>
    <col min="10738" max="10738" width="30.875" style="13" customWidth="1"/>
    <col min="10739" max="10742" width="4" style="13" customWidth="1"/>
    <col min="10743" max="10988" width="11.625" style="13"/>
    <col min="10989" max="10989" width="23.25" style="13" customWidth="1"/>
    <col min="10990" max="10990" width="21.375" style="13" customWidth="1"/>
    <col min="10991" max="10991" width="12.625" style="13" customWidth="1"/>
    <col min="10992" max="10992" width="14.75" style="13" customWidth="1"/>
    <col min="10993" max="10993" width="16.25" style="13" customWidth="1"/>
    <col min="10994" max="10994" width="30.875" style="13" customWidth="1"/>
    <col min="10995" max="10998" width="4" style="13" customWidth="1"/>
    <col min="10999" max="11244" width="11.625" style="13"/>
    <col min="11245" max="11245" width="23.25" style="13" customWidth="1"/>
    <col min="11246" max="11246" width="21.375" style="13" customWidth="1"/>
    <col min="11247" max="11247" width="12.625" style="13" customWidth="1"/>
    <col min="11248" max="11248" width="14.75" style="13" customWidth="1"/>
    <col min="11249" max="11249" width="16.25" style="13" customWidth="1"/>
    <col min="11250" max="11250" width="30.875" style="13" customWidth="1"/>
    <col min="11251" max="11254" width="4" style="13" customWidth="1"/>
    <col min="11255" max="11500" width="11.625" style="13"/>
    <col min="11501" max="11501" width="23.25" style="13" customWidth="1"/>
    <col min="11502" max="11502" width="21.375" style="13" customWidth="1"/>
    <col min="11503" max="11503" width="12.625" style="13" customWidth="1"/>
    <col min="11504" max="11504" width="14.75" style="13" customWidth="1"/>
    <col min="11505" max="11505" width="16.25" style="13" customWidth="1"/>
    <col min="11506" max="11506" width="30.875" style="13" customWidth="1"/>
    <col min="11507" max="11510" width="4" style="13" customWidth="1"/>
    <col min="11511" max="11756" width="11.625" style="13"/>
    <col min="11757" max="11757" width="23.25" style="13" customWidth="1"/>
    <col min="11758" max="11758" width="21.375" style="13" customWidth="1"/>
    <col min="11759" max="11759" width="12.625" style="13" customWidth="1"/>
    <col min="11760" max="11760" width="14.75" style="13" customWidth="1"/>
    <col min="11761" max="11761" width="16.25" style="13" customWidth="1"/>
    <col min="11762" max="11762" width="30.875" style="13" customWidth="1"/>
    <col min="11763" max="11766" width="4" style="13" customWidth="1"/>
    <col min="11767" max="12012" width="11.625" style="13"/>
    <col min="12013" max="12013" width="23.25" style="13" customWidth="1"/>
    <col min="12014" max="12014" width="21.375" style="13" customWidth="1"/>
    <col min="12015" max="12015" width="12.625" style="13" customWidth="1"/>
    <col min="12016" max="12016" width="14.75" style="13" customWidth="1"/>
    <col min="12017" max="12017" width="16.25" style="13" customWidth="1"/>
    <col min="12018" max="12018" width="30.875" style="13" customWidth="1"/>
    <col min="12019" max="12022" width="4" style="13" customWidth="1"/>
    <col min="12023" max="12268" width="11.625" style="13"/>
    <col min="12269" max="12269" width="23.25" style="13" customWidth="1"/>
    <col min="12270" max="12270" width="21.375" style="13" customWidth="1"/>
    <col min="12271" max="12271" width="12.625" style="13" customWidth="1"/>
    <col min="12272" max="12272" width="14.75" style="13" customWidth="1"/>
    <col min="12273" max="12273" width="16.25" style="13" customWidth="1"/>
    <col min="12274" max="12274" width="30.875" style="13" customWidth="1"/>
    <col min="12275" max="12278" width="4" style="13" customWidth="1"/>
    <col min="12279" max="12524" width="11.625" style="13"/>
    <col min="12525" max="12525" width="23.25" style="13" customWidth="1"/>
    <col min="12526" max="12526" width="21.375" style="13" customWidth="1"/>
    <col min="12527" max="12527" width="12.625" style="13" customWidth="1"/>
    <col min="12528" max="12528" width="14.75" style="13" customWidth="1"/>
    <col min="12529" max="12529" width="16.25" style="13" customWidth="1"/>
    <col min="12530" max="12530" width="30.875" style="13" customWidth="1"/>
    <col min="12531" max="12534" width="4" style="13" customWidth="1"/>
    <col min="12535" max="12780" width="11.625" style="13"/>
    <col min="12781" max="12781" width="23.25" style="13" customWidth="1"/>
    <col min="12782" max="12782" width="21.375" style="13" customWidth="1"/>
    <col min="12783" max="12783" width="12.625" style="13" customWidth="1"/>
    <col min="12784" max="12784" width="14.75" style="13" customWidth="1"/>
    <col min="12785" max="12785" width="16.25" style="13" customWidth="1"/>
    <col min="12786" max="12786" width="30.875" style="13" customWidth="1"/>
    <col min="12787" max="12790" width="4" style="13" customWidth="1"/>
    <col min="12791" max="13036" width="11.625" style="13"/>
    <col min="13037" max="13037" width="23.25" style="13" customWidth="1"/>
    <col min="13038" max="13038" width="21.375" style="13" customWidth="1"/>
    <col min="13039" max="13039" width="12.625" style="13" customWidth="1"/>
    <col min="13040" max="13040" width="14.75" style="13" customWidth="1"/>
    <col min="13041" max="13041" width="16.25" style="13" customWidth="1"/>
    <col min="13042" max="13042" width="30.875" style="13" customWidth="1"/>
    <col min="13043" max="13046" width="4" style="13" customWidth="1"/>
    <col min="13047" max="13292" width="11.625" style="13"/>
    <col min="13293" max="13293" width="23.25" style="13" customWidth="1"/>
    <col min="13294" max="13294" width="21.375" style="13" customWidth="1"/>
    <col min="13295" max="13295" width="12.625" style="13" customWidth="1"/>
    <col min="13296" max="13296" width="14.75" style="13" customWidth="1"/>
    <col min="13297" max="13297" width="16.25" style="13" customWidth="1"/>
    <col min="13298" max="13298" width="30.875" style="13" customWidth="1"/>
    <col min="13299" max="13302" width="4" style="13" customWidth="1"/>
    <col min="13303" max="13548" width="11.625" style="13"/>
    <col min="13549" max="13549" width="23.25" style="13" customWidth="1"/>
    <col min="13550" max="13550" width="21.375" style="13" customWidth="1"/>
    <col min="13551" max="13551" width="12.625" style="13" customWidth="1"/>
    <col min="13552" max="13552" width="14.75" style="13" customWidth="1"/>
    <col min="13553" max="13553" width="16.25" style="13" customWidth="1"/>
    <col min="13554" max="13554" width="30.875" style="13" customWidth="1"/>
    <col min="13555" max="13558" width="4" style="13" customWidth="1"/>
    <col min="13559" max="13804" width="11.625" style="13"/>
    <col min="13805" max="13805" width="23.25" style="13" customWidth="1"/>
    <col min="13806" max="13806" width="21.375" style="13" customWidth="1"/>
    <col min="13807" max="13807" width="12.625" style="13" customWidth="1"/>
    <col min="13808" max="13808" width="14.75" style="13" customWidth="1"/>
    <col min="13809" max="13809" width="16.25" style="13" customWidth="1"/>
    <col min="13810" max="13810" width="30.875" style="13" customWidth="1"/>
    <col min="13811" max="13814" width="4" style="13" customWidth="1"/>
    <col min="13815" max="14060" width="11.625" style="13"/>
    <col min="14061" max="14061" width="23.25" style="13" customWidth="1"/>
    <col min="14062" max="14062" width="21.375" style="13" customWidth="1"/>
    <col min="14063" max="14063" width="12.625" style="13" customWidth="1"/>
    <col min="14064" max="14064" width="14.75" style="13" customWidth="1"/>
    <col min="14065" max="14065" width="16.25" style="13" customWidth="1"/>
    <col min="14066" max="14066" width="30.875" style="13" customWidth="1"/>
    <col min="14067" max="14070" width="4" style="13" customWidth="1"/>
    <col min="14071" max="14316" width="11.625" style="13"/>
    <col min="14317" max="14317" width="23.25" style="13" customWidth="1"/>
    <col min="14318" max="14318" width="21.375" style="13" customWidth="1"/>
    <col min="14319" max="14319" width="12.625" style="13" customWidth="1"/>
    <col min="14320" max="14320" width="14.75" style="13" customWidth="1"/>
    <col min="14321" max="14321" width="16.25" style="13" customWidth="1"/>
    <col min="14322" max="14322" width="30.875" style="13" customWidth="1"/>
    <col min="14323" max="14326" width="4" style="13" customWidth="1"/>
    <col min="14327" max="14572" width="11.625" style="13"/>
    <col min="14573" max="14573" width="23.25" style="13" customWidth="1"/>
    <col min="14574" max="14574" width="21.375" style="13" customWidth="1"/>
    <col min="14575" max="14575" width="12.625" style="13" customWidth="1"/>
    <col min="14576" max="14576" width="14.75" style="13" customWidth="1"/>
    <col min="14577" max="14577" width="16.25" style="13" customWidth="1"/>
    <col min="14578" max="14578" width="30.875" style="13" customWidth="1"/>
    <col min="14579" max="14582" width="4" style="13" customWidth="1"/>
    <col min="14583" max="14828" width="11.625" style="13"/>
    <col min="14829" max="14829" width="23.25" style="13" customWidth="1"/>
    <col min="14830" max="14830" width="21.375" style="13" customWidth="1"/>
    <col min="14831" max="14831" width="12.625" style="13" customWidth="1"/>
    <col min="14832" max="14832" width="14.75" style="13" customWidth="1"/>
    <col min="14833" max="14833" width="16.25" style="13" customWidth="1"/>
    <col min="14834" max="14834" width="30.875" style="13" customWidth="1"/>
    <col min="14835" max="14838" width="4" style="13" customWidth="1"/>
    <col min="14839" max="15084" width="11.625" style="13"/>
    <col min="15085" max="15085" width="23.25" style="13" customWidth="1"/>
    <col min="15086" max="15086" width="21.375" style="13" customWidth="1"/>
    <col min="15087" max="15087" width="12.625" style="13" customWidth="1"/>
    <col min="15088" max="15088" width="14.75" style="13" customWidth="1"/>
    <col min="15089" max="15089" width="16.25" style="13" customWidth="1"/>
    <col min="15090" max="15090" width="30.875" style="13" customWidth="1"/>
    <col min="15091" max="15094" width="4" style="13" customWidth="1"/>
    <col min="15095" max="15340" width="11.625" style="13"/>
    <col min="15341" max="15341" width="23.25" style="13" customWidth="1"/>
    <col min="15342" max="15342" width="21.375" style="13" customWidth="1"/>
    <col min="15343" max="15343" width="12.625" style="13" customWidth="1"/>
    <col min="15344" max="15344" width="14.75" style="13" customWidth="1"/>
    <col min="15345" max="15345" width="16.25" style="13" customWidth="1"/>
    <col min="15346" max="15346" width="30.875" style="13" customWidth="1"/>
    <col min="15347" max="15350" width="4" style="13" customWidth="1"/>
    <col min="15351" max="15596" width="11.625" style="13"/>
    <col min="15597" max="15597" width="23.25" style="13" customWidth="1"/>
    <col min="15598" max="15598" width="21.375" style="13" customWidth="1"/>
    <col min="15599" max="15599" width="12.625" style="13" customWidth="1"/>
    <col min="15600" max="15600" width="14.75" style="13" customWidth="1"/>
    <col min="15601" max="15601" width="16.25" style="13" customWidth="1"/>
    <col min="15602" max="15602" width="30.875" style="13" customWidth="1"/>
    <col min="15603" max="15606" width="4" style="13" customWidth="1"/>
    <col min="15607" max="15852" width="11.625" style="13"/>
    <col min="15853" max="15853" width="23.25" style="13" customWidth="1"/>
    <col min="15854" max="15854" width="21.375" style="13" customWidth="1"/>
    <col min="15855" max="15855" width="12.625" style="13" customWidth="1"/>
    <col min="15856" max="15856" width="14.75" style="13" customWidth="1"/>
    <col min="15857" max="15857" width="16.25" style="13" customWidth="1"/>
    <col min="15858" max="15858" width="30.875" style="13" customWidth="1"/>
    <col min="15859" max="15862" width="4" style="13" customWidth="1"/>
    <col min="15863" max="16108" width="11.625" style="13"/>
    <col min="16109" max="16109" width="23.25" style="13" customWidth="1"/>
    <col min="16110" max="16110" width="21.375" style="13" customWidth="1"/>
    <col min="16111" max="16111" width="12.625" style="13" customWidth="1"/>
    <col min="16112" max="16112" width="14.75" style="13" customWidth="1"/>
    <col min="16113" max="16113" width="16.25" style="13" customWidth="1"/>
    <col min="16114" max="16114" width="30.875" style="13" customWidth="1"/>
    <col min="16115" max="16118" width="4" style="13" customWidth="1"/>
    <col min="16119" max="16384" width="11.625" style="13"/>
  </cols>
  <sheetData>
    <row r="1" spans="1:10" ht="24.75" customHeight="1">
      <c r="A1" s="212" t="s">
        <v>160</v>
      </c>
      <c r="B1" s="212"/>
      <c r="C1" s="212"/>
      <c r="D1" s="212"/>
      <c r="E1" s="212"/>
      <c r="F1" s="212"/>
    </row>
    <row r="2" spans="1:10" ht="22.5" customHeight="1" thickBot="1">
      <c r="A2" s="214" t="s">
        <v>83</v>
      </c>
      <c r="B2" s="214"/>
      <c r="C2" s="43"/>
      <c r="D2" s="35"/>
      <c r="E2" s="35"/>
      <c r="F2" s="35"/>
    </row>
    <row r="3" spans="1:10" ht="27" customHeight="1" thickTop="1">
      <c r="A3" s="123"/>
      <c r="B3" s="215" t="s">
        <v>109</v>
      </c>
      <c r="C3" s="215"/>
      <c r="D3" s="41" t="s">
        <v>23</v>
      </c>
      <c r="E3" s="76" t="s">
        <v>40</v>
      </c>
      <c r="F3" s="122" t="s">
        <v>96</v>
      </c>
    </row>
    <row r="4" spans="1:10" ht="46.5" customHeight="1">
      <c r="A4" s="120"/>
      <c r="B4" s="216" t="s">
        <v>88</v>
      </c>
      <c r="C4" s="216"/>
      <c r="D4" s="88">
        <v>14</v>
      </c>
      <c r="E4" s="89">
        <f>D4/G4*100</f>
        <v>100</v>
      </c>
      <c r="F4" s="105" t="s">
        <v>166</v>
      </c>
      <c r="G4" s="13">
        <v>14</v>
      </c>
    </row>
    <row r="5" spans="1:10" ht="36" customHeight="1">
      <c r="A5" s="117"/>
      <c r="B5" s="217" t="s">
        <v>89</v>
      </c>
      <c r="C5" s="217"/>
      <c r="D5" s="90">
        <v>11</v>
      </c>
      <c r="E5" s="91">
        <f>D5/G4*100</f>
        <v>78.571428571428569</v>
      </c>
      <c r="F5" s="161" t="s">
        <v>167</v>
      </c>
    </row>
    <row r="6" spans="1:10" ht="32.1" customHeight="1">
      <c r="A6" s="117"/>
      <c r="B6" s="217" t="s">
        <v>90</v>
      </c>
      <c r="C6" s="217"/>
      <c r="D6" s="90">
        <v>7</v>
      </c>
      <c r="E6" s="91">
        <f>D6/G4*100</f>
        <v>50</v>
      </c>
      <c r="F6" s="168" t="s">
        <v>134</v>
      </c>
    </row>
    <row r="7" spans="1:10" ht="32.1" customHeight="1">
      <c r="A7" s="117"/>
      <c r="B7" s="217" t="s">
        <v>91</v>
      </c>
      <c r="C7" s="217"/>
      <c r="D7" s="90">
        <v>9</v>
      </c>
      <c r="E7" s="91">
        <f>D7/G4*100</f>
        <v>64.285714285714292</v>
      </c>
      <c r="F7" s="185" t="s">
        <v>168</v>
      </c>
    </row>
    <row r="8" spans="1:10" ht="41.25" customHeight="1">
      <c r="A8" s="117"/>
      <c r="B8" s="217" t="s">
        <v>36</v>
      </c>
      <c r="C8" s="217"/>
      <c r="D8" s="90">
        <v>14</v>
      </c>
      <c r="E8" s="91">
        <f>D8/G4*100</f>
        <v>100</v>
      </c>
      <c r="F8" s="184" t="s">
        <v>166</v>
      </c>
    </row>
    <row r="9" spans="1:10" ht="44.25" customHeight="1">
      <c r="A9" s="117"/>
      <c r="B9" s="217" t="s">
        <v>161</v>
      </c>
      <c r="C9" s="217"/>
      <c r="D9" s="90">
        <v>13</v>
      </c>
      <c r="E9" s="91">
        <f>D9/G4*100</f>
        <v>92.857142857142861</v>
      </c>
      <c r="F9" s="184" t="s">
        <v>169</v>
      </c>
    </row>
    <row r="10" spans="1:10" ht="48.75" customHeight="1">
      <c r="A10" s="117"/>
      <c r="B10" s="217" t="s">
        <v>92</v>
      </c>
      <c r="C10" s="217"/>
      <c r="D10" s="90">
        <v>12</v>
      </c>
      <c r="E10" s="91">
        <f>D10/G4*100</f>
        <v>85.714285714285708</v>
      </c>
      <c r="F10" s="184" t="s">
        <v>170</v>
      </c>
    </row>
    <row r="11" spans="1:10" ht="42" customHeight="1">
      <c r="A11" s="117"/>
      <c r="B11" s="217" t="s">
        <v>60</v>
      </c>
      <c r="C11" s="217"/>
      <c r="D11" s="90">
        <v>13</v>
      </c>
      <c r="E11" s="91">
        <f>D11/G4*100</f>
        <v>92.857142857142861</v>
      </c>
      <c r="F11" s="184" t="s">
        <v>169</v>
      </c>
    </row>
    <row r="12" spans="1:10" ht="41.25" customHeight="1">
      <c r="A12" s="117"/>
      <c r="B12" s="217" t="s">
        <v>38</v>
      </c>
      <c r="C12" s="217"/>
      <c r="D12" s="90">
        <v>13</v>
      </c>
      <c r="E12" s="91">
        <f>D12/G4*100</f>
        <v>92.857142857142861</v>
      </c>
      <c r="F12" s="184" t="s">
        <v>171</v>
      </c>
    </row>
    <row r="13" spans="1:10" ht="45.75" customHeight="1">
      <c r="A13" s="117"/>
      <c r="B13" s="218" t="s">
        <v>61</v>
      </c>
      <c r="C13" s="218"/>
      <c r="D13" s="90">
        <v>14</v>
      </c>
      <c r="E13" s="91">
        <f>D13/G4*100</f>
        <v>100</v>
      </c>
      <c r="F13" s="184" t="s">
        <v>166</v>
      </c>
    </row>
    <row r="14" spans="1:10" ht="32.1" customHeight="1">
      <c r="A14" s="117"/>
      <c r="B14" s="217" t="s">
        <v>37</v>
      </c>
      <c r="C14" s="217"/>
      <c r="D14" s="90">
        <v>10</v>
      </c>
      <c r="E14" s="92">
        <f>D14/G4*100</f>
        <v>71.428571428571431</v>
      </c>
      <c r="F14" s="184" t="s">
        <v>172</v>
      </c>
    </row>
    <row r="15" spans="1:10" ht="32.1" customHeight="1" thickBot="1">
      <c r="A15" s="118"/>
      <c r="B15" s="219" t="s">
        <v>93</v>
      </c>
      <c r="C15" s="219"/>
      <c r="D15" s="94">
        <v>7</v>
      </c>
      <c r="E15" s="95">
        <f>D15/G4*100</f>
        <v>50</v>
      </c>
      <c r="F15" s="163" t="s">
        <v>126</v>
      </c>
    </row>
    <row r="16" spans="1:10" ht="21.75" customHeight="1" thickTop="1">
      <c r="A16" s="195" t="s">
        <v>156</v>
      </c>
      <c r="B16" s="195"/>
      <c r="C16" s="195"/>
      <c r="D16" s="195"/>
      <c r="E16" s="195"/>
      <c r="F16" s="195"/>
      <c r="G16" s="195"/>
      <c r="H16" s="195"/>
      <c r="I16" s="195"/>
      <c r="J16" s="195"/>
    </row>
    <row r="17" spans="1:10" ht="21.75" customHeight="1">
      <c r="A17" s="196" t="s">
        <v>165</v>
      </c>
      <c r="B17" s="196"/>
      <c r="C17" s="196"/>
      <c r="D17" s="196"/>
      <c r="E17" s="196"/>
      <c r="F17" s="196"/>
      <c r="G17" s="196"/>
      <c r="H17" s="196"/>
      <c r="I17" s="196"/>
      <c r="J17" s="183"/>
    </row>
    <row r="18" spans="1:10" ht="21.75" customHeight="1">
      <c r="A18" s="205" t="s">
        <v>30</v>
      </c>
      <c r="B18" s="205"/>
      <c r="C18" s="205"/>
      <c r="D18" s="189">
        <v>95</v>
      </c>
      <c r="E18" s="189"/>
      <c r="F18" s="189"/>
    </row>
    <row r="19" spans="1:10" ht="28.5" customHeight="1">
      <c r="A19" s="212" t="s">
        <v>150</v>
      </c>
      <c r="B19" s="212"/>
      <c r="C19" s="212"/>
      <c r="D19" s="212"/>
      <c r="E19" s="212"/>
      <c r="F19" s="212"/>
    </row>
    <row r="20" spans="1:10" ht="21" customHeight="1" thickBot="1">
      <c r="A20" s="214" t="s">
        <v>84</v>
      </c>
      <c r="B20" s="214"/>
    </row>
    <row r="21" spans="1:10" ht="44.25" customHeight="1" thickTop="1">
      <c r="A21" s="123"/>
      <c r="B21" s="215" t="s">
        <v>109</v>
      </c>
      <c r="C21" s="215"/>
      <c r="D21" s="76" t="s">
        <v>23</v>
      </c>
      <c r="E21" s="76" t="s">
        <v>40</v>
      </c>
      <c r="F21" s="122" t="s">
        <v>96</v>
      </c>
    </row>
    <row r="22" spans="1:10" ht="35.25" customHeight="1">
      <c r="A22" s="117"/>
      <c r="B22" s="218" t="s">
        <v>94</v>
      </c>
      <c r="C22" s="218"/>
      <c r="D22" s="18">
        <v>5</v>
      </c>
      <c r="E22" s="19">
        <f>D22/G22*100</f>
        <v>35.714285714285715</v>
      </c>
      <c r="F22" s="78" t="s">
        <v>123</v>
      </c>
      <c r="G22" s="13">
        <v>14</v>
      </c>
    </row>
    <row r="23" spans="1:10" ht="39" customHeight="1">
      <c r="A23" s="117"/>
      <c r="B23" s="222" t="s">
        <v>46</v>
      </c>
      <c r="C23" s="222"/>
      <c r="D23" s="31">
        <v>5</v>
      </c>
      <c r="E23" s="28">
        <f>D23/G22*100</f>
        <v>35.714285714285715</v>
      </c>
      <c r="F23" s="162" t="s">
        <v>127</v>
      </c>
    </row>
    <row r="24" spans="1:10" ht="39" customHeight="1">
      <c r="A24" s="117"/>
      <c r="B24" s="217" t="s">
        <v>152</v>
      </c>
      <c r="C24" s="217"/>
      <c r="D24" s="18">
        <v>11</v>
      </c>
      <c r="E24" s="19">
        <f>D24/G22*100</f>
        <v>78.571428571428569</v>
      </c>
      <c r="F24" s="184" t="s">
        <v>173</v>
      </c>
    </row>
    <row r="25" spans="1:10" ht="50.25" customHeight="1">
      <c r="A25" s="117"/>
      <c r="B25" s="217" t="s">
        <v>162</v>
      </c>
      <c r="C25" s="217"/>
      <c r="D25" s="18">
        <v>14</v>
      </c>
      <c r="E25" s="19">
        <f>D25/G22*100</f>
        <v>100</v>
      </c>
      <c r="F25" s="184" t="s">
        <v>166</v>
      </c>
    </row>
    <row r="26" spans="1:10" ht="32.25" customHeight="1">
      <c r="A26" s="117"/>
      <c r="B26" s="217" t="s">
        <v>62</v>
      </c>
      <c r="C26" s="217"/>
      <c r="D26" s="18">
        <v>11</v>
      </c>
      <c r="E26" s="19">
        <v>78.599999999999994</v>
      </c>
      <c r="F26" s="185" t="s">
        <v>174</v>
      </c>
    </row>
    <row r="27" spans="1:10" ht="38.25" customHeight="1">
      <c r="A27" s="117"/>
      <c r="B27" s="222" t="s">
        <v>153</v>
      </c>
      <c r="C27" s="222"/>
      <c r="D27" s="18">
        <v>11</v>
      </c>
      <c r="E27" s="19">
        <f>D27/G22*100</f>
        <v>78.571428571428569</v>
      </c>
      <c r="F27" s="185" t="s">
        <v>175</v>
      </c>
    </row>
    <row r="28" spans="1:10" ht="47.25" customHeight="1">
      <c r="A28" s="117"/>
      <c r="B28" s="217" t="s">
        <v>95</v>
      </c>
      <c r="C28" s="217"/>
      <c r="D28" s="18">
        <v>13</v>
      </c>
      <c r="E28" s="19">
        <f>D28/G22*100</f>
        <v>92.857142857142861</v>
      </c>
      <c r="F28" s="184" t="s">
        <v>169</v>
      </c>
    </row>
    <row r="29" spans="1:10" ht="37.5" customHeight="1">
      <c r="A29" s="117"/>
      <c r="B29" s="222" t="s">
        <v>39</v>
      </c>
      <c r="C29" s="222"/>
      <c r="D29" s="31">
        <v>12</v>
      </c>
      <c r="E29" s="28">
        <f>D29/G22*100</f>
        <v>85.714285714285708</v>
      </c>
      <c r="F29" s="184" t="s">
        <v>176</v>
      </c>
    </row>
    <row r="30" spans="1:10" ht="34.5" customHeight="1" thickBot="1">
      <c r="A30" s="118"/>
      <c r="B30" s="223" t="s">
        <v>55</v>
      </c>
      <c r="C30" s="223"/>
      <c r="D30" s="20">
        <v>2</v>
      </c>
      <c r="E30" s="21">
        <f>D30/G22*100</f>
        <v>14.285714285714285</v>
      </c>
      <c r="F30" s="77" t="s">
        <v>136</v>
      </c>
    </row>
    <row r="31" spans="1:10" ht="11.25" customHeight="1" thickTop="1">
      <c r="B31" s="14"/>
      <c r="C31" s="14"/>
      <c r="D31" s="15"/>
      <c r="E31" s="15"/>
      <c r="F31" s="14"/>
    </row>
    <row r="32" spans="1:10" ht="22.5" customHeight="1">
      <c r="A32" s="195" t="s">
        <v>156</v>
      </c>
      <c r="B32" s="195"/>
      <c r="C32" s="195"/>
      <c r="D32" s="195"/>
      <c r="E32" s="195"/>
      <c r="F32" s="195"/>
      <c r="G32" s="195"/>
      <c r="H32" s="195"/>
      <c r="I32" s="195"/>
      <c r="J32" s="195"/>
    </row>
    <row r="33" spans="1:10" ht="22.5" customHeight="1">
      <c r="A33" s="196" t="s">
        <v>165</v>
      </c>
      <c r="B33" s="196"/>
      <c r="C33" s="196"/>
      <c r="D33" s="196"/>
      <c r="E33" s="196"/>
      <c r="F33" s="196"/>
      <c r="G33" s="196"/>
      <c r="H33" s="196"/>
      <c r="I33" s="196"/>
      <c r="J33" s="182"/>
    </row>
    <row r="34" spans="1:10" ht="22.5" customHeight="1">
      <c r="B34" s="14"/>
      <c r="C34" s="14"/>
      <c r="D34" s="15"/>
      <c r="E34" s="15"/>
      <c r="F34" s="14"/>
    </row>
    <row r="35" spans="1:10" ht="22.5" customHeight="1">
      <c r="B35" s="220"/>
      <c r="C35" s="220"/>
      <c r="D35" s="220"/>
      <c r="E35" s="220"/>
      <c r="F35" s="220"/>
    </row>
    <row r="36" spans="1:10" ht="22.5" customHeight="1">
      <c r="B36" s="221"/>
      <c r="C36" s="221"/>
      <c r="D36" s="221"/>
      <c r="E36" s="221"/>
      <c r="F36" s="221"/>
    </row>
    <row r="37" spans="1:10" ht="22.5" customHeight="1">
      <c r="B37" s="16"/>
      <c r="C37" s="16"/>
      <c r="D37" s="17"/>
      <c r="E37" s="17"/>
      <c r="F37" s="16"/>
    </row>
    <row r="38" spans="1:10" ht="22.5" customHeight="1">
      <c r="A38" s="205" t="s">
        <v>30</v>
      </c>
      <c r="B38" s="205"/>
      <c r="C38" s="205"/>
      <c r="D38" s="189">
        <v>96</v>
      </c>
      <c r="E38" s="189"/>
      <c r="F38" s="189"/>
    </row>
    <row r="39" spans="1:10" ht="21" customHeight="1"/>
    <row r="40" spans="1:10" ht="21" customHeight="1"/>
  </sheetData>
  <mergeCells count="37">
    <mergeCell ref="D38:F38"/>
    <mergeCell ref="B30:C30"/>
    <mergeCell ref="A32:J32"/>
    <mergeCell ref="A33:I33"/>
    <mergeCell ref="A38:C38"/>
    <mergeCell ref="B9:C9"/>
    <mergeCell ref="B10:C10"/>
    <mergeCell ref="B11:C11"/>
    <mergeCell ref="B35:F35"/>
    <mergeCell ref="B36:F36"/>
    <mergeCell ref="A19:F19"/>
    <mergeCell ref="A20:B20"/>
    <mergeCell ref="B29:C29"/>
    <mergeCell ref="B24:C24"/>
    <mergeCell ref="B25:C25"/>
    <mergeCell ref="B26:C26"/>
    <mergeCell ref="B27:C27"/>
    <mergeCell ref="B28:C28"/>
    <mergeCell ref="B23:C23"/>
    <mergeCell ref="B21:C21"/>
    <mergeCell ref="B22:C22"/>
    <mergeCell ref="A1:F1"/>
    <mergeCell ref="A2:B2"/>
    <mergeCell ref="A18:C18"/>
    <mergeCell ref="B3:C3"/>
    <mergeCell ref="B4:C4"/>
    <mergeCell ref="B5:C5"/>
    <mergeCell ref="B6:C6"/>
    <mergeCell ref="D18:F18"/>
    <mergeCell ref="A16:J16"/>
    <mergeCell ref="A17:I17"/>
    <mergeCell ref="B12:C12"/>
    <mergeCell ref="B13:C13"/>
    <mergeCell ref="B14:C14"/>
    <mergeCell ref="B15:C15"/>
    <mergeCell ref="B7:C7"/>
    <mergeCell ref="B8:C8"/>
  </mergeCells>
  <printOptions horizontalCentered="1"/>
  <pageMargins left="0.70866141732283472" right="0.70866141732283472" top="0.51181102362204722" bottom="0.23622047244094491"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sheetPr>
    <tabColor theme="6" tint="0.39997558519241921"/>
  </sheetPr>
  <dimension ref="A1:N29"/>
  <sheetViews>
    <sheetView rightToLeft="1" tabSelected="1" view="pageBreakPreview" topLeftCell="A19" zoomScaleSheetLayoutView="100" workbookViewId="0">
      <selection activeCell="N11" sqref="N11"/>
    </sheetView>
  </sheetViews>
  <sheetFormatPr defaultRowHeight="14.25"/>
  <cols>
    <col min="1" max="1" width="15.625" customWidth="1"/>
    <col min="2" max="2" width="10.875" customWidth="1"/>
    <col min="3" max="3" width="13.875" customWidth="1"/>
    <col min="4" max="4" width="14.875" style="71" customWidth="1"/>
    <col min="5" max="5" width="14.625" customWidth="1"/>
    <col min="6" max="6" width="15.375" customWidth="1"/>
    <col min="7" max="7" width="15" style="2" customWidth="1"/>
    <col min="8" max="8" width="0.625" style="2" customWidth="1"/>
    <col min="9" max="9" width="15" style="2" customWidth="1"/>
    <col min="10" max="10" width="15" customWidth="1"/>
    <col min="11" max="11" width="7.25" customWidth="1"/>
    <col min="14" max="14" width="11.375" bestFit="1" customWidth="1"/>
  </cols>
  <sheetData>
    <row r="1" spans="1:14" ht="26.25" customHeight="1">
      <c r="A1" s="190" t="s">
        <v>151</v>
      </c>
      <c r="B1" s="190"/>
      <c r="C1" s="190"/>
      <c r="D1" s="190"/>
      <c r="E1" s="190"/>
      <c r="F1" s="190"/>
      <c r="G1" s="190"/>
      <c r="H1" s="190"/>
      <c r="I1" s="190"/>
      <c r="J1" s="190"/>
    </row>
    <row r="2" spans="1:14" ht="22.5" customHeight="1" thickBot="1">
      <c r="A2" s="34" t="s">
        <v>34</v>
      </c>
      <c r="B2" s="34"/>
      <c r="C2" s="34"/>
      <c r="D2" s="67"/>
      <c r="E2" s="34"/>
      <c r="F2" s="34"/>
      <c r="G2" s="34"/>
      <c r="H2" s="34"/>
      <c r="I2" s="34"/>
      <c r="J2" s="34"/>
    </row>
    <row r="3" spans="1:14" s="2" customFormat="1" ht="26.25" customHeight="1" thickTop="1">
      <c r="A3" s="191" t="s">
        <v>0</v>
      </c>
      <c r="B3" s="191" t="s">
        <v>29</v>
      </c>
      <c r="C3" s="208" t="s">
        <v>63</v>
      </c>
      <c r="D3" s="208"/>
      <c r="E3" s="208"/>
      <c r="F3" s="208"/>
      <c r="G3" s="208"/>
      <c r="H3" s="193"/>
      <c r="I3" s="208" t="s">
        <v>85</v>
      </c>
      <c r="J3" s="208"/>
    </row>
    <row r="4" spans="1:14" ht="41.25" customHeight="1">
      <c r="A4" s="192"/>
      <c r="B4" s="192"/>
      <c r="C4" s="42" t="s">
        <v>47</v>
      </c>
      <c r="D4" s="42" t="s">
        <v>48</v>
      </c>
      <c r="E4" s="42" t="s">
        <v>20</v>
      </c>
      <c r="F4" s="42" t="s">
        <v>97</v>
      </c>
      <c r="G4" s="42" t="s">
        <v>98</v>
      </c>
      <c r="H4" s="194"/>
      <c r="I4" s="42" t="s">
        <v>99</v>
      </c>
      <c r="J4" s="42" t="s">
        <v>100</v>
      </c>
    </row>
    <row r="5" spans="1:14" ht="24" customHeight="1">
      <c r="A5" s="6" t="s">
        <v>1</v>
      </c>
      <c r="B5" s="51" t="s">
        <v>111</v>
      </c>
      <c r="C5" s="51" t="s">
        <v>111</v>
      </c>
      <c r="D5" s="51" t="s">
        <v>111</v>
      </c>
      <c r="E5" s="51" t="s">
        <v>111</v>
      </c>
      <c r="F5" s="51" t="s">
        <v>111</v>
      </c>
      <c r="G5" s="51" t="s">
        <v>111</v>
      </c>
      <c r="H5" s="51"/>
      <c r="I5" s="51" t="s">
        <v>111</v>
      </c>
      <c r="J5" s="51" t="s">
        <v>111</v>
      </c>
    </row>
    <row r="6" spans="1:14" ht="24" customHeight="1">
      <c r="A6" s="6" t="s">
        <v>2</v>
      </c>
      <c r="B6" s="29">
        <v>7</v>
      </c>
      <c r="C6" s="60">
        <v>285784</v>
      </c>
      <c r="D6" s="60">
        <v>99297.600000000006</v>
      </c>
      <c r="E6" s="60">
        <v>217</v>
      </c>
      <c r="F6" s="60">
        <f>SUM(C6:E6)</f>
        <v>385298.6</v>
      </c>
      <c r="G6" s="60">
        <f>F6/365</f>
        <v>1055.6126027397261</v>
      </c>
      <c r="H6" s="60"/>
      <c r="I6" s="60">
        <v>0</v>
      </c>
      <c r="J6" s="60">
        <v>0</v>
      </c>
      <c r="N6" s="224">
        <f>C6/F6*100</f>
        <v>74.172083677438749</v>
      </c>
    </row>
    <row r="7" spans="1:14" ht="24" customHeight="1">
      <c r="A7" s="6" t="s">
        <v>3</v>
      </c>
      <c r="B7" s="29">
        <v>22</v>
      </c>
      <c r="C7" s="60">
        <v>315474</v>
      </c>
      <c r="D7" s="60">
        <v>85128</v>
      </c>
      <c r="E7" s="60">
        <v>9326</v>
      </c>
      <c r="F7" s="60">
        <f>SUM(C7:E7)</f>
        <v>409928</v>
      </c>
      <c r="G7" s="60">
        <f>F7/365</f>
        <v>1123.0904109589042</v>
      </c>
      <c r="H7" s="60"/>
      <c r="I7" s="60">
        <v>0</v>
      </c>
      <c r="J7" s="60">
        <v>0</v>
      </c>
      <c r="N7" s="224">
        <f t="shared" ref="N7:N22" si="0">C7/F7*100</f>
        <v>76.95839269335103</v>
      </c>
    </row>
    <row r="8" spans="1:14" ht="24" customHeight="1">
      <c r="A8" s="6" t="s">
        <v>17</v>
      </c>
      <c r="B8" s="52" t="s">
        <v>111</v>
      </c>
      <c r="C8" s="175" t="s">
        <v>111</v>
      </c>
      <c r="D8" s="175" t="s">
        <v>111</v>
      </c>
      <c r="E8" s="175" t="s">
        <v>111</v>
      </c>
      <c r="F8" s="175" t="s">
        <v>111</v>
      </c>
      <c r="G8" s="175" t="s">
        <v>111</v>
      </c>
      <c r="H8" s="175"/>
      <c r="I8" s="175" t="s">
        <v>111</v>
      </c>
      <c r="J8" s="175" t="s">
        <v>111</v>
      </c>
      <c r="N8" s="224" t="s">
        <v>111</v>
      </c>
    </row>
    <row r="9" spans="1:14" s="10" customFormat="1" ht="24" customHeight="1">
      <c r="A9" s="36" t="s">
        <v>43</v>
      </c>
      <c r="B9" s="29">
        <v>15</v>
      </c>
      <c r="C9" s="60">
        <v>3788951</v>
      </c>
      <c r="D9" s="60">
        <v>3500.8</v>
      </c>
      <c r="E9" s="60">
        <v>45785.599999999999</v>
      </c>
      <c r="F9" s="60">
        <f>SUM(C9:E9)</f>
        <v>3838237.4</v>
      </c>
      <c r="G9" s="60">
        <f>F9/365</f>
        <v>10515.718904109588</v>
      </c>
      <c r="H9" s="60"/>
      <c r="I9" s="60">
        <v>0</v>
      </c>
      <c r="J9" s="60">
        <v>0</v>
      </c>
      <c r="N9" s="224">
        <f t="shared" si="0"/>
        <v>98.715910589584695</v>
      </c>
    </row>
    <row r="10" spans="1:14" ht="24" customHeight="1">
      <c r="A10" s="5" t="s">
        <v>44</v>
      </c>
      <c r="B10" s="29">
        <v>16</v>
      </c>
      <c r="C10" s="68">
        <v>522337</v>
      </c>
      <c r="D10" s="60">
        <v>95201</v>
      </c>
      <c r="E10" s="68">
        <v>16707</v>
      </c>
      <c r="F10" s="60">
        <f>SUM(C10:E10)</f>
        <v>634245</v>
      </c>
      <c r="G10" s="60">
        <f>F10/365</f>
        <v>1737.6575342465753</v>
      </c>
      <c r="H10" s="60"/>
      <c r="I10" s="60">
        <v>0</v>
      </c>
      <c r="J10" s="60">
        <v>0</v>
      </c>
      <c r="N10" s="224">
        <f t="shared" si="0"/>
        <v>82.355714274452296</v>
      </c>
    </row>
    <row r="11" spans="1:14" ht="24" customHeight="1">
      <c r="A11" s="6" t="s">
        <v>4</v>
      </c>
      <c r="B11" s="29">
        <v>16</v>
      </c>
      <c r="C11" s="68">
        <v>426617</v>
      </c>
      <c r="D11" s="60">
        <v>356308.2</v>
      </c>
      <c r="E11" s="60">
        <v>2512</v>
      </c>
      <c r="F11" s="60">
        <f>SUM(C11:E11)</f>
        <v>785437.2</v>
      </c>
      <c r="G11" s="60">
        <f>F11/365</f>
        <v>2151.8827397260275</v>
      </c>
      <c r="H11" s="60"/>
      <c r="I11" s="60">
        <v>0</v>
      </c>
      <c r="J11" s="60">
        <v>0</v>
      </c>
      <c r="N11" s="224">
        <f t="shared" si="0"/>
        <v>54.315863827178035</v>
      </c>
    </row>
    <row r="12" spans="1:14" ht="24" customHeight="1">
      <c r="A12" s="6" t="s">
        <v>5</v>
      </c>
      <c r="B12" s="29">
        <v>7</v>
      </c>
      <c r="C12" s="68">
        <v>428578</v>
      </c>
      <c r="D12" s="68">
        <v>436950.4</v>
      </c>
      <c r="E12" s="68">
        <v>1602.4</v>
      </c>
      <c r="F12" s="60">
        <f>SUM(C12:E12)</f>
        <v>867130.8</v>
      </c>
      <c r="G12" s="60">
        <f t="shared" ref="G12:G19" si="1">F12/365</f>
        <v>2375.7008219178083</v>
      </c>
      <c r="H12" s="60"/>
      <c r="I12" s="60">
        <v>0</v>
      </c>
      <c r="J12" s="60">
        <v>0</v>
      </c>
      <c r="N12" s="224">
        <f t="shared" si="0"/>
        <v>49.42483879018021</v>
      </c>
    </row>
    <row r="13" spans="1:14" ht="24" customHeight="1">
      <c r="A13" s="6" t="s">
        <v>6</v>
      </c>
      <c r="B13" s="29">
        <v>17</v>
      </c>
      <c r="C13" s="68">
        <v>320967</v>
      </c>
      <c r="D13" s="68">
        <v>232194</v>
      </c>
      <c r="E13" s="68">
        <v>53345</v>
      </c>
      <c r="F13" s="60">
        <f t="shared" ref="F13:F19" si="2">SUM(C13:E13)</f>
        <v>606506</v>
      </c>
      <c r="G13" s="60">
        <f t="shared" si="1"/>
        <v>1661.6602739726027</v>
      </c>
      <c r="H13" s="60"/>
      <c r="I13" s="60">
        <v>0</v>
      </c>
      <c r="J13" s="60">
        <v>0</v>
      </c>
      <c r="K13">
        <v>54</v>
      </c>
      <c r="N13" s="224">
        <f t="shared" si="0"/>
        <v>52.920663604317184</v>
      </c>
    </row>
    <row r="14" spans="1:14" ht="24" customHeight="1" thickBot="1">
      <c r="A14" s="6" t="s">
        <v>7</v>
      </c>
      <c r="B14" s="29">
        <v>18</v>
      </c>
      <c r="C14" s="176">
        <v>323978</v>
      </c>
      <c r="D14" s="176">
        <v>462321</v>
      </c>
      <c r="E14" s="176">
        <v>39507</v>
      </c>
      <c r="F14" s="60">
        <f t="shared" si="2"/>
        <v>825806</v>
      </c>
      <c r="G14" s="60">
        <f t="shared" si="1"/>
        <v>2262.4821917808217</v>
      </c>
      <c r="H14" s="60"/>
      <c r="I14" s="60">
        <v>0</v>
      </c>
      <c r="J14" s="60">
        <v>0</v>
      </c>
      <c r="K14">
        <v>5</v>
      </c>
      <c r="N14" s="224">
        <f t="shared" si="0"/>
        <v>39.231732392353649</v>
      </c>
    </row>
    <row r="15" spans="1:14" ht="24" customHeight="1" thickBot="1">
      <c r="A15" s="6" t="s">
        <v>8</v>
      </c>
      <c r="B15" s="8">
        <v>9</v>
      </c>
      <c r="C15" s="68">
        <v>552780</v>
      </c>
      <c r="D15" s="68">
        <v>341587.7</v>
      </c>
      <c r="E15" s="68">
        <v>1083.5</v>
      </c>
      <c r="F15" s="60">
        <f t="shared" si="2"/>
        <v>895451.2</v>
      </c>
      <c r="G15" s="60">
        <f t="shared" si="1"/>
        <v>2453.2909589041096</v>
      </c>
      <c r="H15" s="60"/>
      <c r="I15" s="60">
        <v>0</v>
      </c>
      <c r="J15" s="60">
        <v>0</v>
      </c>
      <c r="K15" s="139">
        <f>K13*K14</f>
        <v>270</v>
      </c>
      <c r="L15" s="148" t="s">
        <v>120</v>
      </c>
      <c r="N15" s="224">
        <f t="shared" si="0"/>
        <v>61.732007283032289</v>
      </c>
    </row>
    <row r="16" spans="1:14" ht="24" customHeight="1">
      <c r="A16" s="6" t="s">
        <v>9</v>
      </c>
      <c r="B16" s="8">
        <v>15</v>
      </c>
      <c r="C16" s="68">
        <v>387378</v>
      </c>
      <c r="D16" s="68">
        <v>167080</v>
      </c>
      <c r="E16" s="68">
        <v>24786</v>
      </c>
      <c r="F16" s="60">
        <f t="shared" si="2"/>
        <v>579244</v>
      </c>
      <c r="G16" s="60">
        <f t="shared" si="1"/>
        <v>1586.9698630136986</v>
      </c>
      <c r="H16" s="60"/>
      <c r="I16" s="60">
        <v>550</v>
      </c>
      <c r="J16" s="60">
        <f>I16*270</f>
        <v>148500</v>
      </c>
      <c r="N16" s="224">
        <f t="shared" si="0"/>
        <v>66.876480377871843</v>
      </c>
    </row>
    <row r="17" spans="1:14" ht="24" customHeight="1">
      <c r="A17" s="6" t="s">
        <v>10</v>
      </c>
      <c r="B17" s="8">
        <v>12</v>
      </c>
      <c r="C17" s="68">
        <v>175879</v>
      </c>
      <c r="D17" s="68">
        <v>179220.80000000002</v>
      </c>
      <c r="E17" s="68">
        <v>2770</v>
      </c>
      <c r="F17" s="60">
        <f t="shared" si="2"/>
        <v>357869.80000000005</v>
      </c>
      <c r="G17" s="60">
        <f t="shared" si="1"/>
        <v>980.46520547945215</v>
      </c>
      <c r="H17" s="60"/>
      <c r="I17" s="60">
        <v>2032</v>
      </c>
      <c r="J17" s="60">
        <f>I17*270</f>
        <v>548640</v>
      </c>
      <c r="N17" s="224">
        <f t="shared" si="0"/>
        <v>49.146086090527888</v>
      </c>
    </row>
    <row r="18" spans="1:14" ht="24" customHeight="1">
      <c r="A18" s="6" t="s">
        <v>11</v>
      </c>
      <c r="B18" s="8">
        <v>20</v>
      </c>
      <c r="C18" s="68">
        <v>537617</v>
      </c>
      <c r="D18" s="68">
        <v>80924.800000000003</v>
      </c>
      <c r="E18" s="68">
        <v>1660</v>
      </c>
      <c r="F18" s="60">
        <f t="shared" si="2"/>
        <v>620201.80000000005</v>
      </c>
      <c r="G18" s="60">
        <f t="shared" si="1"/>
        <v>1699.1830136986302</v>
      </c>
      <c r="H18" s="60"/>
      <c r="I18" s="60">
        <v>0</v>
      </c>
      <c r="J18" s="60">
        <v>0</v>
      </c>
      <c r="N18" s="224">
        <f t="shared" si="0"/>
        <v>86.684205044229145</v>
      </c>
    </row>
    <row r="19" spans="1:14" ht="24" customHeight="1">
      <c r="A19" s="6" t="s">
        <v>12</v>
      </c>
      <c r="B19" s="8">
        <v>15</v>
      </c>
      <c r="C19" s="68">
        <v>324446</v>
      </c>
      <c r="D19" s="68">
        <v>93568</v>
      </c>
      <c r="E19" s="68">
        <v>12109</v>
      </c>
      <c r="F19" s="60">
        <f t="shared" si="2"/>
        <v>430123</v>
      </c>
      <c r="G19" s="60">
        <f t="shared" si="1"/>
        <v>1178.4191780821918</v>
      </c>
      <c r="H19" s="60"/>
      <c r="I19" s="60">
        <v>0</v>
      </c>
      <c r="J19" s="60">
        <v>0</v>
      </c>
      <c r="N19" s="224">
        <f t="shared" si="0"/>
        <v>75.430981370445195</v>
      </c>
    </row>
    <row r="20" spans="1:14" ht="24" customHeight="1" thickBot="1">
      <c r="A20" s="7" t="s">
        <v>13</v>
      </c>
      <c r="B20" s="9">
        <v>15</v>
      </c>
      <c r="C20" s="177">
        <v>1124865</v>
      </c>
      <c r="D20" s="177">
        <v>2120484</v>
      </c>
      <c r="E20" s="177">
        <v>64865</v>
      </c>
      <c r="F20" s="178">
        <f>SUM(C20:E20)</f>
        <v>3310214</v>
      </c>
      <c r="G20" s="178">
        <f>F20/365</f>
        <v>9069.0794520547952</v>
      </c>
      <c r="H20" s="178"/>
      <c r="I20" s="178">
        <v>0</v>
      </c>
      <c r="J20" s="60">
        <v>0</v>
      </c>
      <c r="N20" s="224">
        <f t="shared" si="0"/>
        <v>33.981639857725213</v>
      </c>
    </row>
    <row r="21" spans="1:14" s="2" customFormat="1" ht="24" customHeight="1" thickTop="1" thickBot="1">
      <c r="A21" s="44" t="s">
        <v>155</v>
      </c>
      <c r="B21" s="45">
        <f t="shared" ref="B21:G21" si="3">SUM(B6:B20)</f>
        <v>204</v>
      </c>
      <c r="C21" s="61">
        <f t="shared" si="3"/>
        <v>9515651</v>
      </c>
      <c r="D21" s="48">
        <f t="shared" si="3"/>
        <v>4753766.3</v>
      </c>
      <c r="E21" s="48">
        <f t="shared" si="3"/>
        <v>276275.5</v>
      </c>
      <c r="F21" s="69">
        <f t="shared" si="3"/>
        <v>14545692.800000001</v>
      </c>
      <c r="G21" s="69">
        <f t="shared" si="3"/>
        <v>39851.21315068494</v>
      </c>
      <c r="H21" s="69"/>
      <c r="I21" s="69">
        <f>SUM(I6:I20)</f>
        <v>2582</v>
      </c>
      <c r="J21" s="69">
        <f>SUM(J6:J20)</f>
        <v>697140</v>
      </c>
      <c r="N21" s="224">
        <f t="shared" si="0"/>
        <v>65.419029061303974</v>
      </c>
    </row>
    <row r="22" spans="1:14" s="2" customFormat="1" ht="21" customHeight="1" thickTop="1">
      <c r="A22" s="207" t="s">
        <v>49</v>
      </c>
      <c r="B22" s="207"/>
      <c r="C22" s="207"/>
      <c r="D22" s="207"/>
      <c r="E22" s="207"/>
      <c r="F22" s="207"/>
      <c r="G22" s="80"/>
      <c r="H22" s="111"/>
      <c r="I22" s="111"/>
      <c r="J22" s="66"/>
      <c r="N22" s="224"/>
    </row>
    <row r="23" spans="1:14" s="2" customFormat="1" ht="21" customHeight="1">
      <c r="A23" s="200" t="s">
        <v>31</v>
      </c>
      <c r="B23" s="200"/>
      <c r="C23" s="200"/>
      <c r="D23" s="200"/>
      <c r="E23" s="23"/>
      <c r="F23" s="23"/>
      <c r="G23" s="23"/>
      <c r="H23" s="23"/>
      <c r="I23" s="23"/>
      <c r="J23" s="23"/>
    </row>
    <row r="24" spans="1:14" s="2" customFormat="1" ht="21" customHeight="1">
      <c r="A24" s="200"/>
      <c r="B24" s="200"/>
      <c r="C24" s="200"/>
      <c r="D24" s="65"/>
      <c r="E24" s="23"/>
      <c r="F24" s="23"/>
      <c r="G24" s="23"/>
      <c r="H24" s="23"/>
      <c r="I24" s="23"/>
      <c r="J24" s="23"/>
    </row>
    <row r="25" spans="1:14" s="2" customFormat="1" ht="21" customHeight="1">
      <c r="A25" s="195" t="s">
        <v>156</v>
      </c>
      <c r="B25" s="195"/>
      <c r="C25" s="195"/>
      <c r="D25" s="195"/>
      <c r="E25" s="195"/>
      <c r="F25" s="195"/>
      <c r="G25" s="195"/>
      <c r="H25" s="195"/>
      <c r="I25" s="195"/>
      <c r="J25" s="23"/>
    </row>
    <row r="26" spans="1:14" s="10" customFormat="1" ht="21" customHeight="1">
      <c r="A26" s="196" t="s">
        <v>165</v>
      </c>
      <c r="B26" s="196"/>
      <c r="C26" s="196"/>
      <c r="D26" s="196"/>
      <c r="E26" s="196"/>
      <c r="F26" s="196"/>
      <c r="G26" s="196"/>
      <c r="H26" s="196"/>
      <c r="I26" s="196"/>
      <c r="J26" s="157"/>
    </row>
    <row r="27" spans="1:14" ht="24" customHeight="1">
      <c r="A27" s="205" t="s">
        <v>30</v>
      </c>
      <c r="B27" s="205"/>
      <c r="C27" s="205"/>
      <c r="D27" s="206">
        <v>87</v>
      </c>
      <c r="E27" s="206"/>
      <c r="F27" s="206"/>
      <c r="G27" s="206"/>
      <c r="H27" s="206"/>
      <c r="I27" s="206"/>
      <c r="J27" s="206"/>
    </row>
    <row r="29" spans="1:14">
      <c r="D29" s="74"/>
    </row>
  </sheetData>
  <mergeCells count="13">
    <mergeCell ref="A27:C27"/>
    <mergeCell ref="A1:J1"/>
    <mergeCell ref="A23:D23"/>
    <mergeCell ref="D27:J27"/>
    <mergeCell ref="A22:F22"/>
    <mergeCell ref="A3:A4"/>
    <mergeCell ref="B3:B4"/>
    <mergeCell ref="C3:G3"/>
    <mergeCell ref="H3:H4"/>
    <mergeCell ref="I3:J3"/>
    <mergeCell ref="A24:C24"/>
    <mergeCell ref="A25:I25"/>
    <mergeCell ref="A26:I26"/>
  </mergeCells>
  <printOptions horizontalCentered="1"/>
  <pageMargins left="0.51181102362204722" right="0.51181102362204722" top="0.59055118110236227" bottom="0.19685039370078741" header="0.31496062992125984" footer="0.31496062992125984"/>
  <pageSetup paperSize="9" scale="85" orientation="landscape" r:id="rId1"/>
</worksheet>
</file>

<file path=xl/worksheets/sheet3.xml><?xml version="1.0" encoding="utf-8"?>
<worksheet xmlns="http://schemas.openxmlformats.org/spreadsheetml/2006/main" xmlns:r="http://schemas.openxmlformats.org/officeDocument/2006/relationships">
  <sheetPr>
    <tabColor theme="6" tint="-0.249977111117893"/>
  </sheetPr>
  <dimension ref="A1:L26"/>
  <sheetViews>
    <sheetView rightToLeft="1" view="pageBreakPreview" zoomScaleSheetLayoutView="100" workbookViewId="0">
      <selection activeCell="H9" sqref="H9"/>
    </sheetView>
  </sheetViews>
  <sheetFormatPr defaultRowHeight="14.25"/>
  <cols>
    <col min="1" max="1" width="14.125" customWidth="1"/>
    <col min="2" max="2" width="15.375" customWidth="1"/>
    <col min="3" max="3" width="15.875" customWidth="1"/>
    <col min="4" max="4" width="15.25" customWidth="1"/>
    <col min="5" max="5" width="16.625" customWidth="1"/>
    <col min="6" max="6" width="15.625" customWidth="1"/>
    <col min="7" max="7" width="16.125" customWidth="1"/>
    <col min="8" max="8" width="10.125" bestFit="1" customWidth="1"/>
  </cols>
  <sheetData>
    <row r="1" spans="1:12" ht="24" customHeight="1">
      <c r="A1" s="190" t="s">
        <v>144</v>
      </c>
      <c r="B1" s="190"/>
      <c r="C1" s="190"/>
      <c r="D1" s="190"/>
      <c r="E1" s="190"/>
      <c r="F1" s="190"/>
      <c r="G1" s="190"/>
    </row>
    <row r="2" spans="1:12" ht="19.5" customHeight="1" thickBot="1">
      <c r="A2" s="34" t="s">
        <v>35</v>
      </c>
      <c r="B2" s="34"/>
      <c r="C2" s="34"/>
      <c r="D2" s="34"/>
      <c r="E2" s="34"/>
      <c r="F2" s="34"/>
      <c r="G2" s="34"/>
    </row>
    <row r="3" spans="1:12" ht="42.75" customHeight="1" thickTop="1">
      <c r="A3" s="40" t="s">
        <v>0</v>
      </c>
      <c r="B3" s="40" t="s">
        <v>158</v>
      </c>
      <c r="C3" s="40" t="s">
        <v>64</v>
      </c>
      <c r="D3" s="40" t="s">
        <v>65</v>
      </c>
      <c r="E3" s="40" t="s">
        <v>140</v>
      </c>
      <c r="F3" s="40" t="s">
        <v>141</v>
      </c>
      <c r="G3" s="40" t="s">
        <v>154</v>
      </c>
    </row>
    <row r="4" spans="1:12" ht="22.5" customHeight="1">
      <c r="A4" s="6" t="s">
        <v>1</v>
      </c>
      <c r="B4" s="24" t="s">
        <v>111</v>
      </c>
      <c r="C4" s="24" t="s">
        <v>111</v>
      </c>
      <c r="D4" s="24" t="s">
        <v>111</v>
      </c>
      <c r="E4" s="24" t="s">
        <v>111</v>
      </c>
      <c r="F4" s="24" t="s">
        <v>111</v>
      </c>
      <c r="G4" s="24" t="s">
        <v>111</v>
      </c>
      <c r="L4" s="2"/>
    </row>
    <row r="5" spans="1:12" ht="22.5" customHeight="1">
      <c r="A5" s="6" t="s">
        <v>2</v>
      </c>
      <c r="B5" s="126">
        <v>1169350.865</v>
      </c>
      <c r="C5" s="24">
        <v>285784</v>
      </c>
      <c r="D5" s="33">
        <f>C5/365</f>
        <v>782.96986301369861</v>
      </c>
      <c r="E5" s="12">
        <f>C5*1000</f>
        <v>285784000</v>
      </c>
      <c r="F5" s="12">
        <f>E5/365</f>
        <v>782969.8630136986</v>
      </c>
      <c r="G5" s="25">
        <f>F5/B5</f>
        <v>0.66957650304017058</v>
      </c>
    </row>
    <row r="6" spans="1:12" ht="22.5" customHeight="1">
      <c r="A6" s="6" t="s">
        <v>3</v>
      </c>
      <c r="B6" s="24">
        <v>694336.55099999998</v>
      </c>
      <c r="C6" s="24">
        <v>315474</v>
      </c>
      <c r="D6" s="33">
        <f>C6/365</f>
        <v>864.31232876712329</v>
      </c>
      <c r="E6" s="12">
        <f>C6*1000</f>
        <v>315474000</v>
      </c>
      <c r="F6" s="12">
        <f>E6/365</f>
        <v>864312.32876712328</v>
      </c>
      <c r="G6" s="25">
        <f>F6/B6</f>
        <v>1.2448031542086042</v>
      </c>
    </row>
    <row r="7" spans="1:12" ht="22.5" customHeight="1">
      <c r="A7" s="6" t="s">
        <v>32</v>
      </c>
      <c r="B7" s="24" t="s">
        <v>111</v>
      </c>
      <c r="C7" s="24" t="s">
        <v>111</v>
      </c>
      <c r="D7" s="24" t="s">
        <v>111</v>
      </c>
      <c r="E7" s="24" t="s">
        <v>111</v>
      </c>
      <c r="F7" s="24" t="s">
        <v>111</v>
      </c>
      <c r="G7" s="24" t="s">
        <v>111</v>
      </c>
    </row>
    <row r="8" spans="1:12" ht="22.5" customHeight="1">
      <c r="A8" s="36" t="s">
        <v>43</v>
      </c>
      <c r="B8" s="64">
        <v>5674101.0999999996</v>
      </c>
      <c r="C8" s="24">
        <v>3788951</v>
      </c>
      <c r="D8" s="49">
        <f>C8/365</f>
        <v>10380.687671232878</v>
      </c>
      <c r="E8" s="38">
        <f>C8*1000</f>
        <v>3788951000</v>
      </c>
      <c r="F8" s="38">
        <f>E8/365</f>
        <v>10380687.671232877</v>
      </c>
      <c r="G8" s="145">
        <f>F8/B8</f>
        <v>1.8294858495265229</v>
      </c>
    </row>
    <row r="9" spans="1:12" ht="22.5" customHeight="1">
      <c r="A9" s="5" t="s">
        <v>44</v>
      </c>
      <c r="B9" s="24">
        <v>856504.85499999998</v>
      </c>
      <c r="C9" s="132">
        <v>522337</v>
      </c>
      <c r="D9" s="49">
        <f>C9/365</f>
        <v>1431.0602739726028</v>
      </c>
      <c r="E9" s="38">
        <f>C9*1000</f>
        <v>522337000</v>
      </c>
      <c r="F9" s="38">
        <f>E9/365</f>
        <v>1431060.2739726028</v>
      </c>
      <c r="G9" s="145">
        <f>F9/B9</f>
        <v>1.6708139663406845</v>
      </c>
    </row>
    <row r="10" spans="1:12" ht="22.5" customHeight="1">
      <c r="A10" s="6" t="s">
        <v>4</v>
      </c>
      <c r="B10" s="126">
        <v>841961.52899999986</v>
      </c>
      <c r="C10" s="132">
        <v>426617</v>
      </c>
      <c r="D10" s="49">
        <f>C10/365</f>
        <v>1168.813698630137</v>
      </c>
      <c r="E10" s="38">
        <f>C10*1000</f>
        <v>426617000</v>
      </c>
      <c r="F10" s="38">
        <f>E10/365</f>
        <v>1168813.6986301369</v>
      </c>
      <c r="G10" s="25">
        <f>F10/B10</f>
        <v>1.3882032116340759</v>
      </c>
    </row>
    <row r="11" spans="1:12" ht="22.5" customHeight="1">
      <c r="A11" s="6" t="s">
        <v>45</v>
      </c>
      <c r="B11" s="126">
        <v>712264.10400000005</v>
      </c>
      <c r="C11" s="132">
        <v>428578</v>
      </c>
      <c r="D11" s="49">
        <f t="shared" ref="D11:D14" si="0">C11/365</f>
        <v>1174.186301369863</v>
      </c>
      <c r="E11" s="38">
        <f t="shared" ref="E11:E14" si="1">C11*1000</f>
        <v>428578000</v>
      </c>
      <c r="F11" s="38">
        <f t="shared" ref="F11:F14" si="2">E11/365</f>
        <v>1174186.3013698631</v>
      </c>
      <c r="G11" s="145">
        <f>F11/B11</f>
        <v>1.6485265715003139</v>
      </c>
    </row>
    <row r="12" spans="1:12" ht="22.5" customHeight="1">
      <c r="A12" s="6" t="s">
        <v>6</v>
      </c>
      <c r="B12" s="126">
        <v>525773.4</v>
      </c>
      <c r="C12" s="132">
        <v>320967</v>
      </c>
      <c r="D12" s="49">
        <f t="shared" si="0"/>
        <v>879.36164383561641</v>
      </c>
      <c r="E12" s="38">
        <f t="shared" si="1"/>
        <v>320967000</v>
      </c>
      <c r="F12" s="38">
        <f t="shared" si="2"/>
        <v>879361.64383561641</v>
      </c>
      <c r="G12" s="145">
        <f t="shared" ref="G12" si="3">F12/B12</f>
        <v>1.6725107124773075</v>
      </c>
    </row>
    <row r="13" spans="1:12" ht="22.5" customHeight="1">
      <c r="A13" s="6" t="s">
        <v>7</v>
      </c>
      <c r="B13" s="24">
        <v>723137.14400000009</v>
      </c>
      <c r="C13" s="11">
        <v>323978</v>
      </c>
      <c r="D13" s="33">
        <f t="shared" si="0"/>
        <v>887.61095890410957</v>
      </c>
      <c r="E13" s="11">
        <f t="shared" si="1"/>
        <v>323978000</v>
      </c>
      <c r="F13" s="11">
        <f t="shared" si="2"/>
        <v>887610.95890410955</v>
      </c>
      <c r="G13" s="145">
        <f>F13/B13</f>
        <v>1.2274448439950547</v>
      </c>
      <c r="H13" s="136"/>
      <c r="I13" s="136"/>
      <c r="J13" s="136"/>
      <c r="K13" s="136"/>
    </row>
    <row r="14" spans="1:12" ht="22.5" customHeight="1">
      <c r="A14" s="6" t="s">
        <v>8</v>
      </c>
      <c r="B14" s="24">
        <v>1114460.0180000002</v>
      </c>
      <c r="C14" s="132">
        <v>552780</v>
      </c>
      <c r="D14" s="33">
        <f t="shared" si="0"/>
        <v>1514.4657534246576</v>
      </c>
      <c r="E14" s="11">
        <f t="shared" si="1"/>
        <v>552780000</v>
      </c>
      <c r="F14" s="11">
        <f t="shared" si="2"/>
        <v>1514465.7534246575</v>
      </c>
      <c r="G14" s="145">
        <f>F14/B14</f>
        <v>1.3589233610574061</v>
      </c>
    </row>
    <row r="15" spans="1:12" ht="22.5" customHeight="1">
      <c r="A15" s="6" t="s">
        <v>119</v>
      </c>
      <c r="B15" s="24">
        <v>592930.33799999999</v>
      </c>
      <c r="C15" s="132">
        <v>387378</v>
      </c>
      <c r="D15" s="33">
        <f t="shared" ref="D15" si="4">C15/365</f>
        <v>1061.3095890410959</v>
      </c>
      <c r="E15" s="11">
        <f t="shared" ref="E15" si="5">C15*1000</f>
        <v>387378000</v>
      </c>
      <c r="F15" s="11">
        <f t="shared" ref="F15" si="6">E15/365</f>
        <v>1061309.5890410959</v>
      </c>
      <c r="G15" s="145">
        <f t="shared" ref="G15" si="7">F15/B15</f>
        <v>1.7899397636170473</v>
      </c>
    </row>
    <row r="16" spans="1:12" ht="22.5" customHeight="1">
      <c r="A16" s="6" t="s">
        <v>10</v>
      </c>
      <c r="B16" s="24">
        <v>354432.16199999995</v>
      </c>
      <c r="C16" s="132">
        <v>175879</v>
      </c>
      <c r="D16" s="33">
        <f t="shared" ref="D16" si="8">C16/365</f>
        <v>481.86027397260273</v>
      </c>
      <c r="E16" s="11">
        <f t="shared" ref="E16" si="9">C16*1000</f>
        <v>175879000</v>
      </c>
      <c r="F16" s="11">
        <f t="shared" ref="F16" si="10">E16/365</f>
        <v>481860.27397260274</v>
      </c>
      <c r="G16" s="145">
        <f t="shared" ref="G16" si="11">F16/B16</f>
        <v>1.3595275080386267</v>
      </c>
    </row>
    <row r="17" spans="1:11" ht="22.5" customHeight="1">
      <c r="A17" s="6" t="s">
        <v>11</v>
      </c>
      <c r="B17" s="160">
        <v>895704.91</v>
      </c>
      <c r="C17" s="24">
        <v>537617</v>
      </c>
      <c r="D17" s="33">
        <f t="shared" ref="D17:D19" si="12">C17/365</f>
        <v>1472.9232876712329</v>
      </c>
      <c r="E17" s="11">
        <f t="shared" ref="E17" si="13">C17*1000</f>
        <v>537617000</v>
      </c>
      <c r="F17" s="11">
        <f t="shared" ref="F17" si="14">E17/365</f>
        <v>1472923.2876712328</v>
      </c>
      <c r="G17" s="145">
        <f t="shared" ref="G17:G18" si="15">F17/B17</f>
        <v>1.644429176648404</v>
      </c>
    </row>
    <row r="18" spans="1:11" ht="22.5" customHeight="1">
      <c r="A18" s="6" t="s">
        <v>12</v>
      </c>
      <c r="B18" s="24">
        <v>826901.44200000004</v>
      </c>
      <c r="C18" s="132">
        <v>324446</v>
      </c>
      <c r="D18" s="33">
        <f t="shared" si="12"/>
        <v>888.89315068493147</v>
      </c>
      <c r="E18" s="11">
        <f t="shared" ref="E18:E19" si="16">C18*1000</f>
        <v>324446000</v>
      </c>
      <c r="F18" s="11">
        <f t="shared" ref="F18:F20" si="17">E18/365</f>
        <v>888893.15068493155</v>
      </c>
      <c r="G18" s="145">
        <f t="shared" si="15"/>
        <v>1.0749686788972022</v>
      </c>
    </row>
    <row r="19" spans="1:11" ht="22.5" customHeight="1" thickBot="1">
      <c r="A19" s="7" t="s">
        <v>13</v>
      </c>
      <c r="B19" s="126">
        <v>2361193.8840000001</v>
      </c>
      <c r="C19" s="147">
        <v>1124865</v>
      </c>
      <c r="D19" s="33">
        <f t="shared" si="12"/>
        <v>3081.821917808219</v>
      </c>
      <c r="E19" s="11">
        <f t="shared" si="16"/>
        <v>1124865000</v>
      </c>
      <c r="F19" s="11">
        <f t="shared" si="17"/>
        <v>3081821.9178082193</v>
      </c>
      <c r="G19" s="145">
        <f t="shared" ref="G19" si="18">F19/B19</f>
        <v>1.3051964680627723</v>
      </c>
    </row>
    <row r="20" spans="1:11" s="2" customFormat="1" ht="22.5" customHeight="1" thickTop="1" thickBot="1">
      <c r="A20" s="44" t="s">
        <v>155</v>
      </c>
      <c r="B20" s="47">
        <v>17343052.302000001</v>
      </c>
      <c r="C20" s="55">
        <f>SUM(C5:C19)</f>
        <v>9515651</v>
      </c>
      <c r="D20" s="69">
        <f>SUM(D5:D19)</f>
        <v>26070.276712328763</v>
      </c>
      <c r="E20" s="55">
        <f>SUM(E5:E19)</f>
        <v>9515651000</v>
      </c>
      <c r="F20" s="55">
        <f t="shared" si="17"/>
        <v>26070276.712328766</v>
      </c>
      <c r="G20" s="61">
        <f>F20/B20</f>
        <v>1.5032115603619751</v>
      </c>
      <c r="H20" s="22"/>
      <c r="I20" s="1"/>
      <c r="J20" s="1"/>
    </row>
    <row r="21" spans="1:11" s="2" customFormat="1" ht="22.5" customHeight="1" thickTop="1">
      <c r="A21" s="200" t="s">
        <v>31</v>
      </c>
      <c r="B21" s="200"/>
      <c r="C21" s="200"/>
      <c r="D21" s="200"/>
      <c r="E21" s="26"/>
      <c r="F21" s="26"/>
      <c r="G21" s="27"/>
    </row>
    <row r="22" spans="1:11" s="2" customFormat="1" ht="26.25" customHeight="1">
      <c r="A22" s="200" t="s">
        <v>157</v>
      </c>
      <c r="B22" s="200"/>
      <c r="C22" s="200"/>
      <c r="D22" s="200"/>
      <c r="E22" s="200"/>
      <c r="F22" s="200"/>
      <c r="G22" s="200"/>
    </row>
    <row r="23" spans="1:11" s="2" customFormat="1" ht="22.5" customHeight="1">
      <c r="A23" s="195" t="s">
        <v>156</v>
      </c>
      <c r="B23" s="195"/>
      <c r="C23" s="195"/>
      <c r="D23" s="195"/>
      <c r="E23" s="195"/>
      <c r="F23" s="195"/>
      <c r="G23" s="195"/>
      <c r="H23" s="195"/>
      <c r="I23" s="195"/>
      <c r="J23" s="156"/>
      <c r="K23" s="156"/>
    </row>
    <row r="24" spans="1:11" s="2" customFormat="1" ht="22.5" customHeight="1">
      <c r="A24" s="196" t="s">
        <v>165</v>
      </c>
      <c r="B24" s="196"/>
      <c r="C24" s="196"/>
      <c r="D24" s="196"/>
      <c r="E24" s="196"/>
      <c r="F24" s="196"/>
      <c r="G24" s="196"/>
      <c r="H24" s="196"/>
      <c r="I24" s="196"/>
    </row>
    <row r="25" spans="1:11" s="2" customFormat="1" ht="22.5" customHeight="1">
      <c r="A25" s="154"/>
      <c r="B25" s="153"/>
      <c r="C25" s="153"/>
      <c r="D25" s="70"/>
      <c r="E25" s="153"/>
      <c r="F25" s="152"/>
      <c r="G25" s="152"/>
    </row>
    <row r="26" spans="1:11" s="2" customFormat="1" ht="22.5" customHeight="1">
      <c r="A26" s="205" t="s">
        <v>30</v>
      </c>
      <c r="B26" s="205"/>
      <c r="C26" s="205"/>
      <c r="D26" s="189">
        <v>88</v>
      </c>
      <c r="E26" s="189"/>
      <c r="F26" s="189"/>
      <c r="G26" s="189"/>
    </row>
  </sheetData>
  <mergeCells count="7">
    <mergeCell ref="A1:G1"/>
    <mergeCell ref="D26:G26"/>
    <mergeCell ref="A21:D21"/>
    <mergeCell ref="A26:C26"/>
    <mergeCell ref="A22:G22"/>
    <mergeCell ref="A23:I23"/>
    <mergeCell ref="A24:I24"/>
  </mergeCells>
  <printOptions horizontalCentered="1"/>
  <pageMargins left="0.51181102362204722" right="0.51181102362204722" top="0.59055118110236227" bottom="0.19685039370078741" header="0.31496062992125984" footer="0.31496062992125984"/>
  <pageSetup paperSize="9" scale="90" orientation="landscape" r:id="rId1"/>
  <drawing r:id="rId2"/>
</worksheet>
</file>

<file path=xl/worksheets/sheet4.xml><?xml version="1.0" encoding="utf-8"?>
<worksheet xmlns="http://schemas.openxmlformats.org/spreadsheetml/2006/main" xmlns:r="http://schemas.openxmlformats.org/officeDocument/2006/relationships">
  <sheetPr>
    <tabColor theme="6" tint="-0.249977111117893"/>
  </sheetPr>
  <dimension ref="A1:I22"/>
  <sheetViews>
    <sheetView rightToLeft="1" view="pageBreakPreview" topLeftCell="A19" zoomScaleNormal="80" zoomScaleSheetLayoutView="100" zoomScalePageLayoutView="80" workbookViewId="0">
      <selection activeCell="A16" sqref="A16:I16"/>
    </sheetView>
  </sheetViews>
  <sheetFormatPr defaultColWidth="9" defaultRowHeight="14.25"/>
  <cols>
    <col min="1" max="1" width="6.125" style="81" customWidth="1"/>
    <col min="2" max="2" width="33.625" style="81" customWidth="1"/>
    <col min="3" max="3" width="16.625" style="81" customWidth="1"/>
    <col min="4" max="4" width="14.75" style="81" customWidth="1"/>
    <col min="5" max="5" width="40.375" style="81" customWidth="1"/>
    <col min="6" max="16384" width="9" style="81"/>
  </cols>
  <sheetData>
    <row r="1" spans="1:9" ht="33.75" customHeight="1">
      <c r="A1" s="209" t="s">
        <v>145</v>
      </c>
      <c r="B1" s="209"/>
      <c r="C1" s="209"/>
      <c r="D1" s="209"/>
      <c r="E1" s="209"/>
    </row>
    <row r="2" spans="1:9" ht="33" customHeight="1" thickBot="1">
      <c r="A2" s="210" t="s">
        <v>50</v>
      </c>
      <c r="B2" s="210"/>
      <c r="C2" s="108"/>
      <c r="D2" s="108"/>
      <c r="E2" s="108"/>
    </row>
    <row r="3" spans="1:9" ht="43.5" customHeight="1" thickTop="1">
      <c r="A3" s="107" t="s">
        <v>67</v>
      </c>
      <c r="B3" s="101" t="s">
        <v>142</v>
      </c>
      <c r="C3" s="41" t="s">
        <v>23</v>
      </c>
      <c r="D3" s="101" t="s">
        <v>40</v>
      </c>
      <c r="E3" s="41" t="s">
        <v>96</v>
      </c>
      <c r="F3" s="81" t="s">
        <v>130</v>
      </c>
    </row>
    <row r="4" spans="1:9" ht="39.950000000000003" customHeight="1">
      <c r="A4" s="121">
        <v>1</v>
      </c>
      <c r="B4" s="105" t="s">
        <v>68</v>
      </c>
      <c r="C4" s="88">
        <v>11</v>
      </c>
      <c r="D4" s="89">
        <f>C4/F4*100</f>
        <v>78.571428571428569</v>
      </c>
      <c r="E4" s="179" t="s">
        <v>163</v>
      </c>
      <c r="F4" s="81">
        <v>14</v>
      </c>
    </row>
    <row r="5" spans="1:9" s="115" customFormat="1" ht="39.950000000000003" customHeight="1">
      <c r="A5" s="117">
        <v>2</v>
      </c>
      <c r="B5" s="103" t="s">
        <v>69</v>
      </c>
      <c r="C5" s="90">
        <v>13</v>
      </c>
      <c r="D5" s="91">
        <f>C5/F4*100</f>
        <v>92.857142857142861</v>
      </c>
      <c r="E5" s="180" t="s">
        <v>164</v>
      </c>
      <c r="F5" s="119"/>
      <c r="G5" s="119"/>
      <c r="H5" s="119"/>
      <c r="I5" s="119"/>
    </row>
    <row r="6" spans="1:9" s="115" customFormat="1" ht="39.950000000000003" customHeight="1">
      <c r="A6" s="117">
        <v>3</v>
      </c>
      <c r="B6" s="103" t="s">
        <v>70</v>
      </c>
      <c r="C6" s="90">
        <v>6</v>
      </c>
      <c r="D6" s="91">
        <f>C6/F4*100</f>
        <v>42.857142857142854</v>
      </c>
      <c r="E6" s="164" t="s">
        <v>131</v>
      </c>
      <c r="F6" s="119"/>
      <c r="G6" s="119"/>
      <c r="H6" s="119"/>
      <c r="I6" s="119"/>
    </row>
    <row r="7" spans="1:9" s="115" customFormat="1" ht="39.950000000000003" customHeight="1">
      <c r="A7" s="117">
        <v>4</v>
      </c>
      <c r="B7" s="103" t="s">
        <v>71</v>
      </c>
      <c r="C7" s="90">
        <v>1</v>
      </c>
      <c r="D7" s="91">
        <f>C7/F4*100</f>
        <v>7.1428571428571423</v>
      </c>
      <c r="E7" s="164" t="s">
        <v>129</v>
      </c>
      <c r="F7" s="119"/>
      <c r="G7" s="119"/>
      <c r="H7" s="119"/>
      <c r="I7" s="119"/>
    </row>
    <row r="8" spans="1:9" ht="39.950000000000003" customHeight="1">
      <c r="A8" s="116">
        <v>5</v>
      </c>
      <c r="B8" s="112" t="s">
        <v>101</v>
      </c>
      <c r="C8" s="113">
        <v>3</v>
      </c>
      <c r="D8" s="114">
        <f>C8/F4*100</f>
        <v>21.428571428571427</v>
      </c>
      <c r="E8" s="112" t="s">
        <v>128</v>
      </c>
      <c r="F8" s="119"/>
      <c r="G8" s="119"/>
      <c r="H8" s="119"/>
      <c r="I8" s="119"/>
    </row>
    <row r="9" spans="1:9" ht="39.950000000000003" customHeight="1">
      <c r="A9" s="117">
        <v>6</v>
      </c>
      <c r="B9" s="112" t="s">
        <v>72</v>
      </c>
      <c r="C9" s="113">
        <v>1</v>
      </c>
      <c r="D9" s="114">
        <f>C9/F4*100</f>
        <v>7.1428571428571423</v>
      </c>
      <c r="E9" s="112" t="s">
        <v>125</v>
      </c>
      <c r="F9" s="119"/>
      <c r="G9" s="119"/>
      <c r="H9" s="119"/>
      <c r="I9" s="119"/>
    </row>
    <row r="10" spans="1:9" ht="39.950000000000003" customHeight="1">
      <c r="A10" s="116">
        <v>7</v>
      </c>
      <c r="B10" s="112" t="s">
        <v>73</v>
      </c>
      <c r="C10" s="113">
        <v>0</v>
      </c>
      <c r="D10" s="114">
        <v>0</v>
      </c>
      <c r="E10" s="112" t="s">
        <v>124</v>
      </c>
    </row>
    <row r="11" spans="1:9" ht="39.950000000000003" customHeight="1">
      <c r="A11" s="117">
        <v>8</v>
      </c>
      <c r="B11" s="125" t="s">
        <v>102</v>
      </c>
      <c r="C11" s="113">
        <v>0</v>
      </c>
      <c r="D11" s="91">
        <v>0</v>
      </c>
      <c r="E11" s="164" t="s">
        <v>124</v>
      </c>
    </row>
    <row r="12" spans="1:9" ht="39.950000000000003" customHeight="1" thickBot="1">
      <c r="A12" s="118">
        <v>9</v>
      </c>
      <c r="B12" s="106" t="s">
        <v>55</v>
      </c>
      <c r="C12" s="94">
        <v>0</v>
      </c>
      <c r="D12" s="95">
        <v>0</v>
      </c>
      <c r="E12" s="166" t="s">
        <v>124</v>
      </c>
    </row>
    <row r="13" spans="1:9" ht="9.75" customHeight="1" thickTop="1">
      <c r="B13" s="93"/>
      <c r="C13" s="109"/>
      <c r="D13" s="110"/>
      <c r="E13" s="93"/>
    </row>
    <row r="14" spans="1:9" ht="6.75" customHeight="1">
      <c r="B14" s="93"/>
      <c r="C14" s="109"/>
      <c r="D14" s="110"/>
      <c r="E14" s="93"/>
    </row>
    <row r="15" spans="1:9" ht="18" customHeight="1">
      <c r="A15" s="195" t="s">
        <v>156</v>
      </c>
      <c r="B15" s="195"/>
      <c r="C15" s="195"/>
      <c r="D15" s="195"/>
      <c r="E15" s="195"/>
      <c r="F15" s="195"/>
      <c r="G15" s="195"/>
      <c r="H15" s="195"/>
      <c r="I15" s="195"/>
    </row>
    <row r="16" spans="1:9" ht="15.75" customHeight="1">
      <c r="A16" s="196" t="s">
        <v>165</v>
      </c>
      <c r="B16" s="196"/>
      <c r="C16" s="196"/>
      <c r="D16" s="196"/>
      <c r="E16" s="196"/>
      <c r="F16" s="196"/>
      <c r="G16" s="196"/>
      <c r="H16" s="196"/>
      <c r="I16" s="196"/>
    </row>
    <row r="17" spans="1:5" ht="15.75" customHeight="1">
      <c r="A17" s="165"/>
      <c r="B17" s="165"/>
      <c r="C17" s="165"/>
      <c r="D17" s="165"/>
      <c r="E17" s="165"/>
    </row>
    <row r="18" spans="1:5" ht="15.75" customHeight="1">
      <c r="A18" s="165"/>
      <c r="B18" s="165"/>
      <c r="C18" s="165"/>
      <c r="D18" s="165"/>
      <c r="E18" s="165"/>
    </row>
    <row r="19" spans="1:5" s="82" customFormat="1" ht="13.5" customHeight="1">
      <c r="A19" s="154"/>
      <c r="B19" s="153"/>
      <c r="C19" s="153"/>
      <c r="D19" s="70"/>
      <c r="E19" s="153"/>
    </row>
    <row r="20" spans="1:5" s="82" customFormat="1" ht="13.5" customHeight="1">
      <c r="B20" s="98"/>
      <c r="C20" s="98"/>
      <c r="D20" s="98"/>
      <c r="E20" s="98"/>
    </row>
    <row r="21" spans="1:5" s="82" customFormat="1" ht="15.75" customHeight="1">
      <c r="B21" s="98"/>
      <c r="C21" s="98"/>
      <c r="D21" s="98"/>
      <c r="E21" s="98"/>
    </row>
    <row r="22" spans="1:5" ht="25.5" customHeight="1">
      <c r="A22" s="205" t="s">
        <v>30</v>
      </c>
      <c r="B22" s="205"/>
      <c r="C22" s="205"/>
      <c r="D22" s="205"/>
      <c r="E22" s="159">
        <v>89</v>
      </c>
    </row>
  </sheetData>
  <mergeCells count="5">
    <mergeCell ref="A1:E1"/>
    <mergeCell ref="A2:B2"/>
    <mergeCell ref="A22:D22"/>
    <mergeCell ref="A15:I15"/>
    <mergeCell ref="A16:I16"/>
  </mergeCells>
  <printOptions horizontalCentered="1"/>
  <pageMargins left="0.70866141732283505" right="0.70866141732283505" top="0.511811023622047" bottom="0.23622047244094499" header="0.31496062992126" footer="0.31496062992126"/>
  <pageSetup paperSize="9" scale="90" orientation="landscape" r:id="rId1"/>
</worksheet>
</file>

<file path=xl/worksheets/sheet5.xml><?xml version="1.0" encoding="utf-8"?>
<worksheet xmlns="http://schemas.openxmlformats.org/spreadsheetml/2006/main" xmlns:r="http://schemas.openxmlformats.org/officeDocument/2006/relationships">
  <sheetPr>
    <tabColor theme="6" tint="-0.249977111117893"/>
  </sheetPr>
  <dimension ref="A1:I307"/>
  <sheetViews>
    <sheetView rightToLeft="1" view="pageBreakPreview" zoomScaleNormal="80" zoomScaleSheetLayoutView="100" zoomScalePageLayoutView="80" workbookViewId="0">
      <selection activeCell="A11" sqref="A11:I11"/>
    </sheetView>
  </sheetViews>
  <sheetFormatPr defaultColWidth="9" defaultRowHeight="14.25"/>
  <cols>
    <col min="1" max="1" width="7" style="81" customWidth="1"/>
    <col min="2" max="2" width="22.25" style="81" customWidth="1"/>
    <col min="3" max="3" width="16.625" style="81" customWidth="1"/>
    <col min="4" max="4" width="14.75" style="81" customWidth="1"/>
    <col min="5" max="5" width="40.375" style="81" customWidth="1"/>
    <col min="6" max="16384" width="9" style="81"/>
  </cols>
  <sheetData>
    <row r="1" spans="1:9" ht="39" customHeight="1">
      <c r="A1" s="209" t="s">
        <v>146</v>
      </c>
      <c r="B1" s="209"/>
      <c r="C1" s="209"/>
      <c r="D1" s="209"/>
      <c r="E1" s="209"/>
    </row>
    <row r="2" spans="1:9" ht="33" customHeight="1" thickBot="1">
      <c r="A2" s="210" t="s">
        <v>74</v>
      </c>
      <c r="B2" s="210"/>
      <c r="C2" s="108"/>
      <c r="D2" s="108"/>
      <c r="E2" s="108"/>
    </row>
    <row r="3" spans="1:9" ht="43.5" customHeight="1" thickTop="1">
      <c r="A3" s="107" t="s">
        <v>67</v>
      </c>
      <c r="B3" s="101" t="s">
        <v>66</v>
      </c>
      <c r="C3" s="41" t="s">
        <v>23</v>
      </c>
      <c r="D3" s="101" t="s">
        <v>40</v>
      </c>
      <c r="E3" s="41" t="s">
        <v>96</v>
      </c>
      <c r="F3" s="81" t="s">
        <v>130</v>
      </c>
    </row>
    <row r="4" spans="1:9" ht="39.950000000000003" customHeight="1">
      <c r="A4" s="120">
        <v>1</v>
      </c>
      <c r="B4" s="102" t="s">
        <v>51</v>
      </c>
      <c r="C4" s="88">
        <v>1</v>
      </c>
      <c r="D4" s="89">
        <f>C4/F4*100</f>
        <v>7.1428571428571423</v>
      </c>
      <c r="E4" s="105" t="s">
        <v>9</v>
      </c>
      <c r="F4" s="81">
        <v>14</v>
      </c>
    </row>
    <row r="5" spans="1:9" ht="39.950000000000003" customHeight="1">
      <c r="A5" s="117">
        <v>2</v>
      </c>
      <c r="B5" s="99" t="s">
        <v>52</v>
      </c>
      <c r="C5" s="90">
        <v>1</v>
      </c>
      <c r="D5" s="91">
        <f>C5/F4*100</f>
        <v>7.1428571428571423</v>
      </c>
      <c r="E5" s="146" t="s">
        <v>9</v>
      </c>
    </row>
    <row r="6" spans="1:9" ht="39.950000000000003" customHeight="1">
      <c r="A6" s="117">
        <v>3</v>
      </c>
      <c r="B6" s="99" t="s">
        <v>53</v>
      </c>
      <c r="C6" s="90">
        <v>2</v>
      </c>
      <c r="D6" s="91">
        <f>C6/F4*100</f>
        <v>14.285714285714285</v>
      </c>
      <c r="E6" s="164" t="s">
        <v>132</v>
      </c>
    </row>
    <row r="7" spans="1:9" ht="39.950000000000003" customHeight="1">
      <c r="A7" s="117">
        <v>4</v>
      </c>
      <c r="B7" s="99" t="s">
        <v>54</v>
      </c>
      <c r="C7" s="90">
        <v>0</v>
      </c>
      <c r="D7" s="91">
        <v>0</v>
      </c>
      <c r="E7" s="149" t="s">
        <v>124</v>
      </c>
    </row>
    <row r="8" spans="1:9" ht="39.950000000000003" customHeight="1" thickBot="1">
      <c r="A8" s="118">
        <v>5</v>
      </c>
      <c r="B8" s="100" t="s">
        <v>55</v>
      </c>
      <c r="C8" s="94">
        <v>0</v>
      </c>
      <c r="D8" s="95">
        <v>0</v>
      </c>
      <c r="E8" s="150" t="s">
        <v>124</v>
      </c>
    </row>
    <row r="9" spans="1:9" ht="18" customHeight="1" thickTop="1">
      <c r="B9" s="93"/>
      <c r="C9" s="109"/>
      <c r="D9" s="110"/>
      <c r="E9" s="93"/>
    </row>
    <row r="10" spans="1:9" ht="24.75" customHeight="1">
      <c r="A10" s="195" t="s">
        <v>156</v>
      </c>
      <c r="B10" s="195"/>
      <c r="C10" s="195"/>
      <c r="D10" s="195"/>
      <c r="E10" s="195"/>
      <c r="F10" s="195"/>
      <c r="G10" s="195"/>
      <c r="H10" s="195"/>
      <c r="I10" s="195"/>
    </row>
    <row r="11" spans="1:9" ht="21.75" customHeight="1">
      <c r="A11" s="196" t="s">
        <v>165</v>
      </c>
      <c r="B11" s="196"/>
      <c r="C11" s="196"/>
      <c r="D11" s="196"/>
      <c r="E11" s="196"/>
      <c r="F11" s="196"/>
      <c r="G11" s="196"/>
      <c r="H11" s="196"/>
      <c r="I11" s="196"/>
    </row>
    <row r="12" spans="1:9" ht="30" customHeight="1">
      <c r="B12" s="93"/>
      <c r="C12" s="109"/>
      <c r="D12" s="110"/>
      <c r="E12" s="93"/>
    </row>
    <row r="13" spans="1:9" ht="47.25" customHeight="1">
      <c r="B13" s="93"/>
      <c r="C13" s="109"/>
      <c r="D13" s="110"/>
      <c r="E13" s="93"/>
    </row>
    <row r="14" spans="1:9" ht="27" customHeight="1">
      <c r="B14" s="93"/>
      <c r="C14" s="109"/>
      <c r="D14" s="110"/>
      <c r="E14" s="93"/>
    </row>
    <row r="15" spans="1:9" ht="30" customHeight="1">
      <c r="F15" s="151"/>
      <c r="G15" s="151"/>
      <c r="H15" s="151"/>
    </row>
    <row r="16" spans="1:9" ht="30" customHeight="1">
      <c r="F16" s="158"/>
      <c r="G16" s="158"/>
      <c r="H16" s="157"/>
    </row>
    <row r="17" spans="1:5" s="82" customFormat="1" ht="13.5" customHeight="1">
      <c r="B17" s="98"/>
      <c r="C17" s="98"/>
      <c r="D17" s="98"/>
      <c r="E17" s="98"/>
    </row>
    <row r="18" spans="1:5" s="82" customFormat="1" ht="13.5" customHeight="1">
      <c r="B18" s="98"/>
      <c r="C18" s="98"/>
      <c r="D18" s="98"/>
      <c r="E18" s="98"/>
    </row>
    <row r="19" spans="1:5" s="82" customFormat="1" ht="15.75" customHeight="1">
      <c r="B19" s="98"/>
      <c r="C19" s="98"/>
      <c r="D19" s="98"/>
      <c r="E19" s="98"/>
    </row>
    <row r="20" spans="1:5" ht="24.75" customHeight="1">
      <c r="A20" s="205" t="s">
        <v>30</v>
      </c>
      <c r="B20" s="205"/>
      <c r="C20" s="205"/>
      <c r="D20" s="205"/>
      <c r="E20" s="159">
        <v>90</v>
      </c>
    </row>
    <row r="21" spans="1:5" ht="13.5" customHeight="1"/>
    <row r="22" spans="1:5" ht="13.5" customHeight="1"/>
    <row r="23" spans="1:5" ht="13.5" customHeight="1"/>
    <row r="24" spans="1:5">
      <c r="B24" s="83"/>
    </row>
    <row r="25" spans="1:5">
      <c r="B25" s="83"/>
    </row>
    <row r="26" spans="1:5">
      <c r="B26" s="83"/>
    </row>
    <row r="27" spans="1:5">
      <c r="B27" s="83"/>
    </row>
    <row r="28" spans="1:5">
      <c r="B28" s="83"/>
    </row>
    <row r="29" spans="1:5">
      <c r="B29" s="83"/>
    </row>
    <row r="30" spans="1:5">
      <c r="B30" s="83"/>
    </row>
    <row r="31" spans="1:5">
      <c r="B31" s="83"/>
    </row>
    <row r="32" spans="1:5">
      <c r="B32" s="83"/>
    </row>
    <row r="33" spans="2:2">
      <c r="B33" s="83"/>
    </row>
    <row r="34" spans="2:2">
      <c r="B34" s="83"/>
    </row>
    <row r="35" spans="2:2">
      <c r="B35" s="83"/>
    </row>
    <row r="36" spans="2:2">
      <c r="B36" s="83"/>
    </row>
    <row r="37" spans="2:2">
      <c r="B37" s="83"/>
    </row>
    <row r="38" spans="2:2">
      <c r="B38" s="83"/>
    </row>
    <row r="39" spans="2:2">
      <c r="B39" s="83"/>
    </row>
    <row r="40" spans="2:2">
      <c r="B40" s="83"/>
    </row>
    <row r="41" spans="2:2">
      <c r="B41" s="83"/>
    </row>
    <row r="42" spans="2:2">
      <c r="B42" s="83"/>
    </row>
    <row r="43" spans="2:2">
      <c r="B43" s="83"/>
    </row>
    <row r="44" spans="2:2">
      <c r="B44" s="83"/>
    </row>
    <row r="45" spans="2:2">
      <c r="B45" s="83"/>
    </row>
    <row r="46" spans="2:2">
      <c r="B46" s="83"/>
    </row>
    <row r="47" spans="2:2">
      <c r="B47" s="83"/>
    </row>
    <row r="48" spans="2:2">
      <c r="B48" s="83"/>
    </row>
    <row r="49" spans="2:2">
      <c r="B49" s="83"/>
    </row>
    <row r="50" spans="2:2">
      <c r="B50" s="83"/>
    </row>
    <row r="51" spans="2:2">
      <c r="B51" s="83"/>
    </row>
    <row r="52" spans="2:2">
      <c r="B52" s="83"/>
    </row>
    <row r="53" spans="2:2">
      <c r="B53" s="83"/>
    </row>
    <row r="54" spans="2:2">
      <c r="B54" s="83"/>
    </row>
    <row r="55" spans="2:2">
      <c r="B55" s="83"/>
    </row>
    <row r="56" spans="2:2">
      <c r="B56" s="83"/>
    </row>
    <row r="57" spans="2:2">
      <c r="B57" s="83"/>
    </row>
    <row r="58" spans="2:2">
      <c r="B58" s="83"/>
    </row>
    <row r="59" spans="2:2">
      <c r="B59" s="83"/>
    </row>
    <row r="60" spans="2:2">
      <c r="B60" s="83"/>
    </row>
    <row r="61" spans="2:2">
      <c r="B61" s="83"/>
    </row>
    <row r="62" spans="2:2">
      <c r="B62" s="83"/>
    </row>
    <row r="63" spans="2:2">
      <c r="B63" s="83"/>
    </row>
    <row r="64" spans="2:2">
      <c r="B64" s="83"/>
    </row>
    <row r="65" spans="2:2">
      <c r="B65" s="83"/>
    </row>
    <row r="66" spans="2:2">
      <c r="B66" s="83"/>
    </row>
    <row r="67" spans="2:2">
      <c r="B67" s="83"/>
    </row>
    <row r="68" spans="2:2">
      <c r="B68" s="83"/>
    </row>
    <row r="69" spans="2:2">
      <c r="B69" s="83"/>
    </row>
    <row r="70" spans="2:2">
      <c r="B70" s="83"/>
    </row>
    <row r="71" spans="2:2">
      <c r="B71" s="83"/>
    </row>
    <row r="72" spans="2:2">
      <c r="B72" s="83"/>
    </row>
    <row r="73" spans="2:2">
      <c r="B73" s="83"/>
    </row>
    <row r="74" spans="2:2">
      <c r="B74" s="83"/>
    </row>
    <row r="75" spans="2:2">
      <c r="B75" s="83"/>
    </row>
    <row r="76" spans="2:2">
      <c r="B76" s="83"/>
    </row>
    <row r="77" spans="2:2">
      <c r="B77" s="83"/>
    </row>
    <row r="78" spans="2:2">
      <c r="B78" s="83"/>
    </row>
    <row r="79" spans="2:2">
      <c r="B79" s="83"/>
    </row>
    <row r="80" spans="2:2">
      <c r="B80" s="83"/>
    </row>
    <row r="81" spans="2:2">
      <c r="B81" s="83"/>
    </row>
    <row r="82" spans="2:2">
      <c r="B82" s="83"/>
    </row>
    <row r="83" spans="2:2">
      <c r="B83" s="83"/>
    </row>
    <row r="84" spans="2:2">
      <c r="B84" s="83"/>
    </row>
    <row r="85" spans="2:2">
      <c r="B85" s="83"/>
    </row>
    <row r="86" spans="2:2">
      <c r="B86" s="83"/>
    </row>
    <row r="87" spans="2:2">
      <c r="B87" s="83"/>
    </row>
    <row r="88" spans="2:2">
      <c r="B88" s="83"/>
    </row>
    <row r="89" spans="2:2">
      <c r="B89" s="83"/>
    </row>
    <row r="90" spans="2:2">
      <c r="B90" s="83"/>
    </row>
    <row r="91" spans="2:2">
      <c r="B91" s="83"/>
    </row>
    <row r="92" spans="2:2">
      <c r="B92" s="83"/>
    </row>
    <row r="93" spans="2:2">
      <c r="B93" s="83"/>
    </row>
    <row r="94" spans="2:2">
      <c r="B94" s="83"/>
    </row>
    <row r="95" spans="2:2">
      <c r="B95" s="83"/>
    </row>
    <row r="96" spans="2:2">
      <c r="B96" s="83"/>
    </row>
    <row r="97" spans="2:2">
      <c r="B97" s="83"/>
    </row>
    <row r="98" spans="2:2">
      <c r="B98" s="83"/>
    </row>
    <row r="99" spans="2:2">
      <c r="B99" s="83"/>
    </row>
    <row r="100" spans="2:2">
      <c r="B100" s="83"/>
    </row>
    <row r="101" spans="2:2">
      <c r="B101" s="83"/>
    </row>
    <row r="102" spans="2:2">
      <c r="B102" s="83"/>
    </row>
    <row r="103" spans="2:2">
      <c r="B103" s="83"/>
    </row>
    <row r="104" spans="2:2">
      <c r="B104" s="83"/>
    </row>
    <row r="105" spans="2:2">
      <c r="B105" s="83"/>
    </row>
    <row r="106" spans="2:2">
      <c r="B106" s="83"/>
    </row>
    <row r="107" spans="2:2">
      <c r="B107" s="83"/>
    </row>
    <row r="108" spans="2:2">
      <c r="B108" s="83"/>
    </row>
    <row r="109" spans="2:2">
      <c r="B109" s="83"/>
    </row>
    <row r="110" spans="2:2">
      <c r="B110" s="83"/>
    </row>
    <row r="111" spans="2:2">
      <c r="B111" s="83"/>
    </row>
    <row r="112" spans="2:2">
      <c r="B112" s="83"/>
    </row>
    <row r="113" spans="2:2">
      <c r="B113" s="83"/>
    </row>
    <row r="114" spans="2:2">
      <c r="B114" s="83"/>
    </row>
    <row r="115" spans="2:2">
      <c r="B115" s="83"/>
    </row>
    <row r="116" spans="2:2">
      <c r="B116" s="83"/>
    </row>
    <row r="117" spans="2:2">
      <c r="B117" s="83"/>
    </row>
    <row r="118" spans="2:2">
      <c r="B118" s="83"/>
    </row>
    <row r="119" spans="2:2">
      <c r="B119" s="83"/>
    </row>
    <row r="120" spans="2:2">
      <c r="B120" s="83"/>
    </row>
    <row r="121" spans="2:2">
      <c r="B121" s="83"/>
    </row>
    <row r="122" spans="2:2">
      <c r="B122" s="83"/>
    </row>
    <row r="123" spans="2:2">
      <c r="B123" s="83"/>
    </row>
    <row r="124" spans="2:2">
      <c r="B124" s="83"/>
    </row>
    <row r="125" spans="2:2">
      <c r="B125" s="83"/>
    </row>
    <row r="126" spans="2:2">
      <c r="B126" s="83"/>
    </row>
    <row r="127" spans="2:2">
      <c r="B127" s="83"/>
    </row>
    <row r="128" spans="2:2">
      <c r="B128" s="83"/>
    </row>
    <row r="129" spans="2:2">
      <c r="B129" s="83"/>
    </row>
    <row r="130" spans="2:2">
      <c r="B130" s="83"/>
    </row>
    <row r="131" spans="2:2">
      <c r="B131" s="83"/>
    </row>
    <row r="132" spans="2:2">
      <c r="B132" s="83"/>
    </row>
    <row r="133" spans="2:2">
      <c r="B133" s="83"/>
    </row>
    <row r="134" spans="2:2">
      <c r="B134" s="83"/>
    </row>
    <row r="135" spans="2:2">
      <c r="B135" s="83"/>
    </row>
    <row r="136" spans="2:2">
      <c r="B136" s="83"/>
    </row>
    <row r="137" spans="2:2">
      <c r="B137" s="83"/>
    </row>
    <row r="138" spans="2:2">
      <c r="B138" s="83"/>
    </row>
    <row r="139" spans="2:2">
      <c r="B139" s="83"/>
    </row>
    <row r="140" spans="2:2">
      <c r="B140" s="83"/>
    </row>
    <row r="141" spans="2:2">
      <c r="B141" s="83"/>
    </row>
    <row r="142" spans="2:2">
      <c r="B142" s="83"/>
    </row>
    <row r="143" spans="2:2">
      <c r="B143" s="83"/>
    </row>
    <row r="144" spans="2:2">
      <c r="B144" s="83"/>
    </row>
    <row r="145" spans="2:2">
      <c r="B145" s="83"/>
    </row>
    <row r="146" spans="2:2">
      <c r="B146" s="83"/>
    </row>
    <row r="147" spans="2:2">
      <c r="B147" s="83"/>
    </row>
    <row r="148" spans="2:2">
      <c r="B148" s="83"/>
    </row>
    <row r="149" spans="2:2">
      <c r="B149" s="83"/>
    </row>
    <row r="150" spans="2:2">
      <c r="B150" s="83"/>
    </row>
    <row r="151" spans="2:2">
      <c r="B151" s="83"/>
    </row>
    <row r="152" spans="2:2">
      <c r="B152" s="83"/>
    </row>
    <row r="153" spans="2:2">
      <c r="B153" s="83"/>
    </row>
    <row r="154" spans="2:2">
      <c r="B154" s="83"/>
    </row>
    <row r="155" spans="2:2">
      <c r="B155" s="83"/>
    </row>
    <row r="156" spans="2:2">
      <c r="B156" s="83"/>
    </row>
    <row r="157" spans="2:2">
      <c r="B157" s="83"/>
    </row>
    <row r="158" spans="2:2">
      <c r="B158" s="83"/>
    </row>
    <row r="159" spans="2:2">
      <c r="B159" s="83"/>
    </row>
    <row r="160" spans="2:2">
      <c r="B160" s="83"/>
    </row>
    <row r="161" spans="2:2">
      <c r="B161" s="83"/>
    </row>
    <row r="162" spans="2:2">
      <c r="B162" s="83"/>
    </row>
    <row r="163" spans="2:2">
      <c r="B163" s="83"/>
    </row>
    <row r="164" spans="2:2">
      <c r="B164" s="83"/>
    </row>
    <row r="165" spans="2:2">
      <c r="B165" s="83"/>
    </row>
    <row r="166" spans="2:2">
      <c r="B166" s="83"/>
    </row>
    <row r="167" spans="2:2">
      <c r="B167" s="83"/>
    </row>
    <row r="168" spans="2:2">
      <c r="B168" s="83"/>
    </row>
    <row r="169" spans="2:2">
      <c r="B169" s="83"/>
    </row>
    <row r="170" spans="2:2">
      <c r="B170" s="83"/>
    </row>
    <row r="171" spans="2:2">
      <c r="B171" s="83"/>
    </row>
    <row r="172" spans="2:2">
      <c r="B172" s="83"/>
    </row>
    <row r="173" spans="2:2">
      <c r="B173" s="83"/>
    </row>
    <row r="174" spans="2:2">
      <c r="B174" s="83"/>
    </row>
    <row r="175" spans="2:2">
      <c r="B175" s="83"/>
    </row>
    <row r="176" spans="2:2">
      <c r="B176" s="83"/>
    </row>
    <row r="177" spans="2:2">
      <c r="B177" s="83"/>
    </row>
    <row r="178" spans="2:2">
      <c r="B178" s="83"/>
    </row>
    <row r="179" spans="2:2">
      <c r="B179" s="83"/>
    </row>
    <row r="180" spans="2:2">
      <c r="B180" s="83"/>
    </row>
    <row r="181" spans="2:2">
      <c r="B181" s="83"/>
    </row>
    <row r="182" spans="2:2">
      <c r="B182" s="83"/>
    </row>
    <row r="183" spans="2:2">
      <c r="B183" s="83"/>
    </row>
    <row r="184" spans="2:2">
      <c r="B184" s="83"/>
    </row>
    <row r="185" spans="2:2">
      <c r="B185" s="83"/>
    </row>
    <row r="186" spans="2:2">
      <c r="B186" s="83"/>
    </row>
    <row r="187" spans="2:2">
      <c r="B187" s="83"/>
    </row>
    <row r="188" spans="2:2">
      <c r="B188" s="83"/>
    </row>
    <row r="189" spans="2:2">
      <c r="B189" s="83"/>
    </row>
    <row r="190" spans="2:2">
      <c r="B190" s="83"/>
    </row>
    <row r="191" spans="2:2">
      <c r="B191" s="83"/>
    </row>
    <row r="192" spans="2:2">
      <c r="B192" s="83"/>
    </row>
    <row r="193" spans="2:2">
      <c r="B193" s="83"/>
    </row>
    <row r="194" spans="2:2">
      <c r="B194" s="83"/>
    </row>
    <row r="195" spans="2:2">
      <c r="B195" s="83"/>
    </row>
    <row r="196" spans="2:2">
      <c r="B196" s="83"/>
    </row>
    <row r="197" spans="2:2">
      <c r="B197" s="83"/>
    </row>
    <row r="198" spans="2:2">
      <c r="B198" s="83"/>
    </row>
    <row r="199" spans="2:2">
      <c r="B199" s="83"/>
    </row>
    <row r="200" spans="2:2">
      <c r="B200" s="83"/>
    </row>
    <row r="201" spans="2:2">
      <c r="B201" s="83"/>
    </row>
    <row r="202" spans="2:2">
      <c r="B202" s="83"/>
    </row>
    <row r="203" spans="2:2">
      <c r="B203" s="83"/>
    </row>
    <row r="204" spans="2:2">
      <c r="B204" s="83"/>
    </row>
    <row r="205" spans="2:2">
      <c r="B205" s="83"/>
    </row>
    <row r="206" spans="2:2">
      <c r="B206" s="83"/>
    </row>
    <row r="207" spans="2:2">
      <c r="B207" s="83"/>
    </row>
    <row r="208" spans="2:2">
      <c r="B208" s="83"/>
    </row>
    <row r="209" spans="2:2">
      <c r="B209" s="83"/>
    </row>
    <row r="210" spans="2:2">
      <c r="B210" s="83"/>
    </row>
    <row r="211" spans="2:2">
      <c r="B211" s="83"/>
    </row>
    <row r="212" spans="2:2">
      <c r="B212" s="83"/>
    </row>
    <row r="213" spans="2:2">
      <c r="B213" s="83"/>
    </row>
    <row r="214" spans="2:2">
      <c r="B214" s="83"/>
    </row>
    <row r="215" spans="2:2">
      <c r="B215" s="83"/>
    </row>
    <row r="216" spans="2:2">
      <c r="B216" s="83"/>
    </row>
    <row r="217" spans="2:2">
      <c r="B217" s="83"/>
    </row>
    <row r="218" spans="2:2">
      <c r="B218" s="83"/>
    </row>
    <row r="219" spans="2:2">
      <c r="B219" s="83"/>
    </row>
    <row r="220" spans="2:2">
      <c r="B220" s="83"/>
    </row>
    <row r="221" spans="2:2">
      <c r="B221" s="83"/>
    </row>
    <row r="222" spans="2:2">
      <c r="B222" s="83"/>
    </row>
    <row r="223" spans="2:2">
      <c r="B223" s="83"/>
    </row>
    <row r="224" spans="2:2">
      <c r="B224" s="83"/>
    </row>
    <row r="225" spans="2:2">
      <c r="B225" s="83"/>
    </row>
    <row r="226" spans="2:2">
      <c r="B226" s="83"/>
    </row>
    <row r="227" spans="2:2">
      <c r="B227" s="83"/>
    </row>
    <row r="228" spans="2:2">
      <c r="B228" s="83"/>
    </row>
    <row r="229" spans="2:2">
      <c r="B229" s="83"/>
    </row>
    <row r="230" spans="2:2">
      <c r="B230" s="83"/>
    </row>
    <row r="231" spans="2:2">
      <c r="B231" s="83"/>
    </row>
    <row r="232" spans="2:2">
      <c r="B232" s="83"/>
    </row>
    <row r="233" spans="2:2">
      <c r="B233" s="83"/>
    </row>
    <row r="234" spans="2:2">
      <c r="B234" s="83"/>
    </row>
    <row r="235" spans="2:2">
      <c r="B235" s="83"/>
    </row>
    <row r="236" spans="2:2">
      <c r="B236" s="83"/>
    </row>
    <row r="237" spans="2:2">
      <c r="B237" s="83"/>
    </row>
    <row r="238" spans="2:2">
      <c r="B238" s="83"/>
    </row>
    <row r="239" spans="2:2">
      <c r="B239" s="83"/>
    </row>
    <row r="240" spans="2:2">
      <c r="B240" s="83"/>
    </row>
    <row r="241" spans="2:2">
      <c r="B241" s="83"/>
    </row>
    <row r="242" spans="2:2">
      <c r="B242" s="83"/>
    </row>
    <row r="243" spans="2:2">
      <c r="B243" s="83"/>
    </row>
    <row r="244" spans="2:2">
      <c r="B244" s="83"/>
    </row>
    <row r="245" spans="2:2">
      <c r="B245" s="83"/>
    </row>
    <row r="246" spans="2:2">
      <c r="B246" s="83"/>
    </row>
    <row r="247" spans="2:2">
      <c r="B247" s="83"/>
    </row>
    <row r="248" spans="2:2">
      <c r="B248" s="83"/>
    </row>
    <row r="249" spans="2:2">
      <c r="B249" s="83"/>
    </row>
    <row r="250" spans="2:2">
      <c r="B250" s="83"/>
    </row>
    <row r="251" spans="2:2">
      <c r="B251" s="83"/>
    </row>
    <row r="252" spans="2:2">
      <c r="B252" s="83"/>
    </row>
    <row r="253" spans="2:2">
      <c r="B253" s="83"/>
    </row>
    <row r="254" spans="2:2">
      <c r="B254" s="83"/>
    </row>
    <row r="255" spans="2:2">
      <c r="B255" s="83"/>
    </row>
    <row r="256" spans="2:2">
      <c r="B256" s="83"/>
    </row>
    <row r="257" spans="2:2">
      <c r="B257" s="83"/>
    </row>
    <row r="258" spans="2:2">
      <c r="B258" s="83"/>
    </row>
    <row r="259" spans="2:2">
      <c r="B259" s="83"/>
    </row>
    <row r="260" spans="2:2">
      <c r="B260" s="83"/>
    </row>
    <row r="261" spans="2:2">
      <c r="B261" s="83"/>
    </row>
    <row r="262" spans="2:2">
      <c r="B262" s="83"/>
    </row>
    <row r="263" spans="2:2">
      <c r="B263" s="83"/>
    </row>
    <row r="264" spans="2:2">
      <c r="B264" s="83"/>
    </row>
    <row r="265" spans="2:2">
      <c r="B265" s="83"/>
    </row>
    <row r="266" spans="2:2">
      <c r="B266" s="83"/>
    </row>
    <row r="267" spans="2:2">
      <c r="B267" s="83"/>
    </row>
    <row r="268" spans="2:2">
      <c r="B268" s="83"/>
    </row>
    <row r="269" spans="2:2">
      <c r="B269" s="83"/>
    </row>
    <row r="270" spans="2:2">
      <c r="B270" s="83"/>
    </row>
    <row r="271" spans="2:2">
      <c r="B271" s="83"/>
    </row>
    <row r="272" spans="2:2">
      <c r="B272" s="83"/>
    </row>
    <row r="273" spans="2:2">
      <c r="B273" s="83"/>
    </row>
    <row r="274" spans="2:2">
      <c r="B274" s="83"/>
    </row>
    <row r="275" spans="2:2">
      <c r="B275" s="83"/>
    </row>
    <row r="276" spans="2:2">
      <c r="B276" s="83"/>
    </row>
    <row r="277" spans="2:2">
      <c r="B277" s="83"/>
    </row>
    <row r="278" spans="2:2">
      <c r="B278" s="83"/>
    </row>
    <row r="279" spans="2:2">
      <c r="B279" s="83"/>
    </row>
    <row r="280" spans="2:2">
      <c r="B280" s="83"/>
    </row>
    <row r="281" spans="2:2">
      <c r="B281" s="83"/>
    </row>
    <row r="282" spans="2:2">
      <c r="B282" s="83"/>
    </row>
    <row r="283" spans="2:2">
      <c r="B283" s="83"/>
    </row>
    <row r="284" spans="2:2">
      <c r="B284" s="83"/>
    </row>
    <row r="285" spans="2:2">
      <c r="B285" s="83"/>
    </row>
    <row r="286" spans="2:2">
      <c r="B286" s="83"/>
    </row>
    <row r="287" spans="2:2">
      <c r="B287" s="83"/>
    </row>
    <row r="288" spans="2:2">
      <c r="B288" s="83"/>
    </row>
    <row r="289" spans="2:2">
      <c r="B289" s="83"/>
    </row>
    <row r="290" spans="2:2">
      <c r="B290" s="83"/>
    </row>
    <row r="291" spans="2:2">
      <c r="B291" s="83"/>
    </row>
    <row r="292" spans="2:2">
      <c r="B292" s="83"/>
    </row>
    <row r="293" spans="2:2">
      <c r="B293" s="83"/>
    </row>
    <row r="294" spans="2:2">
      <c r="B294" s="83"/>
    </row>
    <row r="295" spans="2:2">
      <c r="B295" s="83"/>
    </row>
    <row r="296" spans="2:2">
      <c r="B296" s="83"/>
    </row>
    <row r="297" spans="2:2">
      <c r="B297" s="83"/>
    </row>
    <row r="298" spans="2:2">
      <c r="B298" s="83"/>
    </row>
    <row r="299" spans="2:2">
      <c r="B299" s="83"/>
    </row>
    <row r="300" spans="2:2">
      <c r="B300" s="83"/>
    </row>
    <row r="301" spans="2:2">
      <c r="B301" s="83"/>
    </row>
    <row r="302" spans="2:2">
      <c r="B302" s="83"/>
    </row>
    <row r="303" spans="2:2">
      <c r="B303" s="83"/>
    </row>
    <row r="304" spans="2:2">
      <c r="B304" s="83"/>
    </row>
    <row r="305" spans="2:2">
      <c r="B305" s="83"/>
    </row>
    <row r="306" spans="2:2" ht="15" thickBot="1">
      <c r="B306" s="85"/>
    </row>
    <row r="307" spans="2:2" ht="15" thickTop="1">
      <c r="B307" s="84"/>
    </row>
  </sheetData>
  <mergeCells count="5">
    <mergeCell ref="A1:E1"/>
    <mergeCell ref="A2:B2"/>
    <mergeCell ref="A20:D20"/>
    <mergeCell ref="A10:I10"/>
    <mergeCell ref="A11:I11"/>
  </mergeCells>
  <printOptions horizontalCentered="1"/>
  <pageMargins left="0.70866141732283505" right="0.70866141732283505" top="0.511811023622047" bottom="0.23622047244094499" header="0.31496062992126" footer="0.31496062992126"/>
  <pageSetup paperSize="9" scale="90" orientation="landscape" r:id="rId1"/>
</worksheet>
</file>

<file path=xl/worksheets/sheet6.xml><?xml version="1.0" encoding="utf-8"?>
<worksheet xmlns="http://schemas.openxmlformats.org/spreadsheetml/2006/main" xmlns:r="http://schemas.openxmlformats.org/officeDocument/2006/relationships">
  <sheetPr>
    <tabColor theme="6" tint="-0.249977111117893"/>
  </sheetPr>
  <dimension ref="A1:K22"/>
  <sheetViews>
    <sheetView rightToLeft="1" view="pageBreakPreview" topLeftCell="A10" zoomScaleNormal="80" zoomScaleSheetLayoutView="100" zoomScalePageLayoutView="80" workbookViewId="0">
      <selection activeCell="A17" sqref="A17:I17"/>
    </sheetView>
  </sheetViews>
  <sheetFormatPr defaultColWidth="9" defaultRowHeight="14.25"/>
  <cols>
    <col min="1" max="1" width="6.125" style="81" customWidth="1"/>
    <col min="2" max="2" width="40.125" style="81" customWidth="1"/>
    <col min="3" max="3" width="16.625" style="81" customWidth="1"/>
    <col min="4" max="4" width="14.75" style="81" customWidth="1"/>
    <col min="5" max="5" width="43.25" style="81" customWidth="1"/>
    <col min="6" max="16384" width="9" style="81"/>
  </cols>
  <sheetData>
    <row r="1" spans="1:11" ht="23.25" customHeight="1">
      <c r="A1" s="209" t="s">
        <v>147</v>
      </c>
      <c r="B1" s="209"/>
      <c r="C1" s="209"/>
      <c r="D1" s="209"/>
      <c r="E1" s="209"/>
    </row>
    <row r="2" spans="1:11" ht="27.75" customHeight="1" thickBot="1">
      <c r="A2" s="210" t="s">
        <v>75</v>
      </c>
      <c r="B2" s="210"/>
      <c r="C2" s="108"/>
      <c r="D2" s="108"/>
      <c r="E2" s="108"/>
    </row>
    <row r="3" spans="1:11" ht="43.5" customHeight="1" thickTop="1">
      <c r="A3" s="107" t="s">
        <v>67</v>
      </c>
      <c r="B3" s="104" t="s">
        <v>76</v>
      </c>
      <c r="C3" s="41" t="s">
        <v>23</v>
      </c>
      <c r="D3" s="104" t="s">
        <v>40</v>
      </c>
      <c r="E3" s="41" t="s">
        <v>96</v>
      </c>
    </row>
    <row r="4" spans="1:11" ht="35.1" customHeight="1">
      <c r="A4" s="116">
        <v>1</v>
      </c>
      <c r="B4" s="105" t="s">
        <v>77</v>
      </c>
      <c r="C4" s="88">
        <v>0</v>
      </c>
      <c r="D4" s="89">
        <v>0</v>
      </c>
      <c r="E4" s="105" t="s">
        <v>124</v>
      </c>
      <c r="F4" s="81">
        <v>14</v>
      </c>
    </row>
    <row r="5" spans="1:11" s="115" customFormat="1" ht="35.1" customHeight="1">
      <c r="A5" s="117">
        <v>2</v>
      </c>
      <c r="B5" s="103" t="s">
        <v>78</v>
      </c>
      <c r="C5" s="90">
        <v>2</v>
      </c>
      <c r="D5" s="91">
        <f>C5/F4*100</f>
        <v>14.285714285714285</v>
      </c>
      <c r="E5" s="164" t="s">
        <v>132</v>
      </c>
      <c r="F5" s="119"/>
      <c r="G5" s="119"/>
      <c r="H5" s="119"/>
      <c r="I5" s="119"/>
      <c r="J5" s="119"/>
      <c r="K5" s="119"/>
    </row>
    <row r="6" spans="1:11" s="115" customFormat="1" ht="35.1" customHeight="1">
      <c r="A6" s="117">
        <v>3</v>
      </c>
      <c r="B6" s="103" t="s">
        <v>70</v>
      </c>
      <c r="C6" s="90">
        <v>0</v>
      </c>
      <c r="D6" s="91">
        <v>0</v>
      </c>
      <c r="E6" s="164" t="s">
        <v>124</v>
      </c>
      <c r="F6" s="119"/>
      <c r="G6" s="119"/>
      <c r="H6" s="119"/>
      <c r="I6" s="119"/>
      <c r="J6" s="119"/>
      <c r="K6" s="119"/>
    </row>
    <row r="7" spans="1:11" s="115" customFormat="1" ht="35.1" customHeight="1">
      <c r="A7" s="117">
        <v>4</v>
      </c>
      <c r="B7" s="164" t="s">
        <v>79</v>
      </c>
      <c r="C7" s="90">
        <v>0</v>
      </c>
      <c r="D7" s="91">
        <v>0</v>
      </c>
      <c r="E7" s="164" t="s">
        <v>124</v>
      </c>
      <c r="F7" s="119"/>
      <c r="G7" s="119"/>
      <c r="H7" s="119"/>
      <c r="I7" s="119"/>
      <c r="J7" s="119"/>
      <c r="K7" s="119"/>
    </row>
    <row r="8" spans="1:11" ht="35.1" customHeight="1">
      <c r="A8" s="116">
        <v>5</v>
      </c>
      <c r="B8" s="112" t="s">
        <v>72</v>
      </c>
      <c r="C8" s="113">
        <v>0</v>
      </c>
      <c r="D8" s="114">
        <v>0</v>
      </c>
      <c r="E8" s="112" t="s">
        <v>124</v>
      </c>
      <c r="F8" s="119"/>
      <c r="G8" s="119"/>
      <c r="H8" s="119"/>
      <c r="I8" s="119"/>
      <c r="J8" s="119"/>
      <c r="K8" s="119"/>
    </row>
    <row r="9" spans="1:11" ht="35.1" customHeight="1">
      <c r="A9" s="117">
        <v>6</v>
      </c>
      <c r="B9" s="112" t="s">
        <v>101</v>
      </c>
      <c r="C9" s="113">
        <v>1</v>
      </c>
      <c r="D9" s="114">
        <f>C9/F4*100</f>
        <v>7.1428571428571423</v>
      </c>
      <c r="E9" s="112" t="s">
        <v>133</v>
      </c>
      <c r="F9" s="119"/>
      <c r="G9" s="119"/>
      <c r="H9" s="119"/>
      <c r="I9" s="119"/>
      <c r="J9" s="119"/>
      <c r="K9" s="119"/>
    </row>
    <row r="10" spans="1:11" ht="35.1" customHeight="1">
      <c r="A10" s="117">
        <v>7</v>
      </c>
      <c r="B10" s="112" t="s">
        <v>80</v>
      </c>
      <c r="C10" s="113">
        <v>0</v>
      </c>
      <c r="D10" s="114">
        <v>0</v>
      </c>
      <c r="E10" s="112" t="s">
        <v>124</v>
      </c>
    </row>
    <row r="11" spans="1:11" ht="35.1" customHeight="1">
      <c r="A11" s="117">
        <v>8</v>
      </c>
      <c r="B11" s="112" t="s">
        <v>102</v>
      </c>
      <c r="C11" s="113">
        <v>0</v>
      </c>
      <c r="D11" s="114">
        <v>0</v>
      </c>
      <c r="E11" s="112" t="s">
        <v>124</v>
      </c>
    </row>
    <row r="12" spans="1:11" ht="35.1" customHeight="1">
      <c r="A12" s="117">
        <v>9</v>
      </c>
      <c r="B12" s="112" t="s">
        <v>73</v>
      </c>
      <c r="C12" s="113">
        <v>0</v>
      </c>
      <c r="D12" s="114">
        <v>0</v>
      </c>
      <c r="E12" s="112" t="s">
        <v>124</v>
      </c>
    </row>
    <row r="13" spans="1:11" ht="35.1" customHeight="1">
      <c r="A13" s="117">
        <v>10</v>
      </c>
      <c r="B13" s="103" t="s">
        <v>159</v>
      </c>
      <c r="C13" s="90">
        <v>0</v>
      </c>
      <c r="D13" s="91">
        <v>0</v>
      </c>
      <c r="E13" s="164" t="s">
        <v>124</v>
      </c>
    </row>
    <row r="14" spans="1:11" ht="35.1" customHeight="1" thickBot="1">
      <c r="A14" s="118">
        <v>11</v>
      </c>
      <c r="B14" s="106" t="s">
        <v>55</v>
      </c>
      <c r="C14" s="94">
        <v>0</v>
      </c>
      <c r="D14" s="95">
        <v>0</v>
      </c>
      <c r="E14" s="166" t="s">
        <v>124</v>
      </c>
    </row>
    <row r="15" spans="1:11" ht="12.75" customHeight="1" thickTop="1">
      <c r="B15" s="93"/>
      <c r="C15" s="109"/>
      <c r="D15" s="110"/>
      <c r="E15" s="93"/>
    </row>
    <row r="16" spans="1:11" ht="30" customHeight="1">
      <c r="A16" s="195" t="s">
        <v>156</v>
      </c>
      <c r="B16" s="195"/>
      <c r="C16" s="195"/>
      <c r="D16" s="195"/>
      <c r="E16" s="195"/>
      <c r="F16" s="195"/>
      <c r="G16" s="195"/>
      <c r="H16" s="195"/>
      <c r="I16" s="195"/>
    </row>
    <row r="17" spans="1:9" ht="15.75" customHeight="1">
      <c r="A17" s="196" t="s">
        <v>165</v>
      </c>
      <c r="B17" s="196"/>
      <c r="C17" s="196"/>
      <c r="D17" s="196"/>
      <c r="E17" s="196"/>
      <c r="F17" s="196"/>
      <c r="G17" s="196"/>
      <c r="H17" s="196"/>
      <c r="I17" s="196"/>
    </row>
    <row r="18" spans="1:9" s="82" customFormat="1" ht="19.5" customHeight="1">
      <c r="B18" s="98"/>
      <c r="C18" s="98"/>
      <c r="D18" s="98"/>
      <c r="E18" s="98"/>
    </row>
    <row r="19" spans="1:9" s="82" customFormat="1" ht="14.25" customHeight="1">
      <c r="B19" s="98"/>
      <c r="C19" s="98"/>
      <c r="D19" s="98"/>
      <c r="E19" s="98"/>
    </row>
    <row r="20" spans="1:9" s="82" customFormat="1" ht="15.75" customHeight="1" thickBot="1">
      <c r="B20" s="98"/>
      <c r="C20" s="98"/>
      <c r="D20" s="98"/>
      <c r="E20" s="98"/>
    </row>
    <row r="21" spans="1:9" ht="21" customHeight="1">
      <c r="A21" s="211" t="s">
        <v>30</v>
      </c>
      <c r="B21" s="211"/>
      <c r="C21" s="211"/>
      <c r="D21" s="211"/>
      <c r="E21" s="97">
        <v>91</v>
      </c>
    </row>
    <row r="22" spans="1:9" ht="13.5" customHeight="1"/>
  </sheetData>
  <mergeCells count="5">
    <mergeCell ref="A1:E1"/>
    <mergeCell ref="A2:B2"/>
    <mergeCell ref="A21:D21"/>
    <mergeCell ref="A16:I16"/>
    <mergeCell ref="A17:I17"/>
  </mergeCells>
  <printOptions horizontalCentered="1"/>
  <pageMargins left="0.70866141732283505" right="0.70866141732283505" top="0.511811023622047" bottom="0.23622047244094499" header="0.31496062992126" footer="0.31496062992126"/>
  <pageSetup paperSize="9" scale="90" orientation="landscape" r:id="rId1"/>
</worksheet>
</file>

<file path=xl/worksheets/sheet7.xml><?xml version="1.0" encoding="utf-8"?>
<worksheet xmlns="http://schemas.openxmlformats.org/spreadsheetml/2006/main" xmlns:r="http://schemas.openxmlformats.org/officeDocument/2006/relationships">
  <sheetPr>
    <tabColor theme="6" tint="-0.249977111117893"/>
  </sheetPr>
  <dimension ref="A1:N25"/>
  <sheetViews>
    <sheetView rightToLeft="1" view="pageBreakPreview" zoomScaleSheetLayoutView="100" workbookViewId="0">
      <selection activeCell="C12" sqref="C12"/>
    </sheetView>
  </sheetViews>
  <sheetFormatPr defaultColWidth="9" defaultRowHeight="14.25"/>
  <cols>
    <col min="1" max="1" width="13.25" style="2" customWidth="1"/>
    <col min="2" max="6" width="18.625" style="2" customWidth="1"/>
    <col min="7" max="16384" width="9" style="2"/>
  </cols>
  <sheetData>
    <row r="1" spans="1:14" ht="39" customHeight="1">
      <c r="A1" s="212" t="s">
        <v>148</v>
      </c>
      <c r="B1" s="212"/>
      <c r="C1" s="212"/>
      <c r="D1" s="212"/>
      <c r="E1" s="212"/>
      <c r="F1" s="212"/>
    </row>
    <row r="2" spans="1:14" ht="20.25" customHeight="1" thickBot="1">
      <c r="A2" s="35" t="s">
        <v>58</v>
      </c>
      <c r="B2" s="35"/>
      <c r="C2" s="35"/>
      <c r="D2" s="35"/>
      <c r="E2" s="35"/>
      <c r="F2" s="35"/>
    </row>
    <row r="3" spans="1:14" ht="23.25" customHeight="1" thickTop="1">
      <c r="A3" s="191" t="s">
        <v>0</v>
      </c>
      <c r="B3" s="213" t="s">
        <v>103</v>
      </c>
      <c r="C3" s="213"/>
      <c r="D3" s="213"/>
      <c r="E3" s="213"/>
      <c r="F3" s="213"/>
    </row>
    <row r="4" spans="1:14" ht="41.25" customHeight="1">
      <c r="A4" s="192"/>
      <c r="B4" s="86" t="s">
        <v>104</v>
      </c>
      <c r="C4" s="86" t="s">
        <v>105</v>
      </c>
      <c r="D4" s="86" t="s">
        <v>106</v>
      </c>
      <c r="E4" s="86" t="s">
        <v>107</v>
      </c>
      <c r="F4" s="42" t="s">
        <v>108</v>
      </c>
    </row>
    <row r="5" spans="1:14" ht="22.5" customHeight="1">
      <c r="A5" s="53" t="s">
        <v>1</v>
      </c>
      <c r="B5" s="87" t="s">
        <v>111</v>
      </c>
      <c r="C5" s="87" t="s">
        <v>111</v>
      </c>
      <c r="D5" s="87" t="s">
        <v>111</v>
      </c>
      <c r="E5" s="87" t="s">
        <v>111</v>
      </c>
      <c r="F5" s="87" t="s">
        <v>111</v>
      </c>
    </row>
    <row r="6" spans="1:14" ht="22.5" customHeight="1">
      <c r="A6" s="6" t="s">
        <v>2</v>
      </c>
      <c r="B6" s="29">
        <v>2</v>
      </c>
      <c r="C6" s="29">
        <v>0</v>
      </c>
      <c r="D6" s="72">
        <v>1</v>
      </c>
      <c r="E6" s="72">
        <v>6</v>
      </c>
      <c r="F6" s="72">
        <v>0</v>
      </c>
    </row>
    <row r="7" spans="1:14" ht="22.5" customHeight="1">
      <c r="A7" s="6" t="s">
        <v>3</v>
      </c>
      <c r="B7" s="29">
        <v>2</v>
      </c>
      <c r="C7" s="29">
        <v>0</v>
      </c>
      <c r="D7" s="72">
        <v>1</v>
      </c>
      <c r="E7" s="72">
        <v>16</v>
      </c>
      <c r="F7" s="72">
        <v>7</v>
      </c>
    </row>
    <row r="8" spans="1:14" ht="22.5" customHeight="1">
      <c r="A8" s="6" t="s">
        <v>17</v>
      </c>
      <c r="B8" s="59" t="s">
        <v>111</v>
      </c>
      <c r="C8" s="59" t="s">
        <v>111</v>
      </c>
      <c r="D8" s="59" t="s">
        <v>111</v>
      </c>
      <c r="E8" s="59" t="s">
        <v>111</v>
      </c>
      <c r="F8" s="59" t="s">
        <v>111</v>
      </c>
    </row>
    <row r="9" spans="1:14" ht="22.5" customHeight="1">
      <c r="A9" s="36" t="s">
        <v>43</v>
      </c>
      <c r="B9" s="29">
        <v>9</v>
      </c>
      <c r="C9" s="29">
        <v>10</v>
      </c>
      <c r="D9" s="72">
        <v>1</v>
      </c>
      <c r="E9" s="72">
        <v>2</v>
      </c>
      <c r="F9" s="72">
        <v>2</v>
      </c>
    </row>
    <row r="10" spans="1:14" ht="22.5" customHeight="1">
      <c r="A10" s="5" t="s">
        <v>44</v>
      </c>
      <c r="B10" s="29">
        <v>0</v>
      </c>
      <c r="C10" s="29">
        <v>0</v>
      </c>
      <c r="D10" s="72">
        <v>0</v>
      </c>
      <c r="E10" s="72">
        <v>2</v>
      </c>
      <c r="F10" s="72">
        <v>16</v>
      </c>
    </row>
    <row r="11" spans="1:14" ht="22.5" customHeight="1">
      <c r="A11" s="6" t="s">
        <v>4</v>
      </c>
      <c r="B11" s="29">
        <v>1</v>
      </c>
      <c r="C11" s="29">
        <v>11</v>
      </c>
      <c r="D11" s="72">
        <v>5</v>
      </c>
      <c r="E11" s="72">
        <v>6</v>
      </c>
      <c r="F11" s="72">
        <v>0</v>
      </c>
    </row>
    <row r="12" spans="1:14" ht="22.5" customHeight="1">
      <c r="A12" s="6" t="s">
        <v>5</v>
      </c>
      <c r="B12" s="29">
        <v>0</v>
      </c>
      <c r="C12" s="29">
        <v>4</v>
      </c>
      <c r="D12" s="72">
        <v>1</v>
      </c>
      <c r="E12" s="72">
        <v>5</v>
      </c>
      <c r="F12" s="29">
        <v>0</v>
      </c>
    </row>
    <row r="13" spans="1:14" ht="22.5" customHeight="1">
      <c r="A13" s="6" t="s">
        <v>6</v>
      </c>
      <c r="B13" s="29">
        <v>0</v>
      </c>
      <c r="C13" s="29">
        <v>0</v>
      </c>
      <c r="D13" s="72">
        <v>13</v>
      </c>
      <c r="E13" s="72">
        <v>2</v>
      </c>
      <c r="F13" s="72">
        <v>0</v>
      </c>
    </row>
    <row r="14" spans="1:14" ht="22.5" customHeight="1">
      <c r="A14" s="6" t="s">
        <v>42</v>
      </c>
      <c r="B14" s="29">
        <v>0</v>
      </c>
      <c r="C14" s="29">
        <v>1</v>
      </c>
      <c r="D14" s="29">
        <v>1</v>
      </c>
      <c r="E14" s="29">
        <v>16</v>
      </c>
      <c r="F14" s="29">
        <v>0</v>
      </c>
    </row>
    <row r="15" spans="1:14" ht="22.5" customHeight="1">
      <c r="A15" s="6" t="s">
        <v>8</v>
      </c>
      <c r="B15" s="29">
        <v>5</v>
      </c>
      <c r="C15" s="29">
        <v>5</v>
      </c>
      <c r="D15" s="72">
        <v>1</v>
      </c>
      <c r="E15" s="72">
        <v>1</v>
      </c>
      <c r="F15" s="72">
        <v>3</v>
      </c>
      <c r="H15" s="200"/>
      <c r="I15" s="200"/>
      <c r="J15" s="200"/>
      <c r="K15" s="200"/>
      <c r="L15" s="200"/>
      <c r="M15" s="200"/>
      <c r="N15" s="200"/>
    </row>
    <row r="16" spans="1:14" ht="22.5" customHeight="1">
      <c r="A16" s="6" t="s">
        <v>9</v>
      </c>
      <c r="B16" s="29">
        <v>0</v>
      </c>
      <c r="C16" s="29">
        <v>9</v>
      </c>
      <c r="D16" s="72">
        <v>5</v>
      </c>
      <c r="E16" s="72">
        <v>9</v>
      </c>
      <c r="F16" s="72">
        <v>6</v>
      </c>
    </row>
    <row r="17" spans="1:9" ht="22.5" customHeight="1">
      <c r="A17" s="6" t="s">
        <v>10</v>
      </c>
      <c r="B17" s="29">
        <v>0</v>
      </c>
      <c r="C17" s="29">
        <v>0</v>
      </c>
      <c r="D17" s="72">
        <v>11</v>
      </c>
      <c r="E17" s="72">
        <v>0</v>
      </c>
      <c r="F17" s="72">
        <v>0</v>
      </c>
    </row>
    <row r="18" spans="1:9" ht="22.5" customHeight="1">
      <c r="A18" s="6" t="s">
        <v>11</v>
      </c>
      <c r="B18" s="29">
        <v>0</v>
      </c>
      <c r="C18" s="29">
        <v>0</v>
      </c>
      <c r="D18" s="72">
        <v>1</v>
      </c>
      <c r="E18" s="72">
        <v>16</v>
      </c>
      <c r="F18" s="72">
        <v>0</v>
      </c>
    </row>
    <row r="19" spans="1:9" ht="22.5" customHeight="1">
      <c r="A19" s="6" t="s">
        <v>12</v>
      </c>
      <c r="B19" s="29">
        <v>3</v>
      </c>
      <c r="C19" s="29">
        <v>0</v>
      </c>
      <c r="D19" s="72">
        <v>2</v>
      </c>
      <c r="E19" s="72">
        <v>15</v>
      </c>
      <c r="F19" s="72">
        <v>0</v>
      </c>
    </row>
    <row r="20" spans="1:9" ht="22.5" customHeight="1" thickBot="1">
      <c r="A20" s="7" t="s">
        <v>13</v>
      </c>
      <c r="B20" s="30">
        <v>1</v>
      </c>
      <c r="C20" s="30">
        <v>2</v>
      </c>
      <c r="D20" s="73">
        <v>1</v>
      </c>
      <c r="E20" s="73">
        <v>16</v>
      </c>
      <c r="F20" s="73">
        <v>0</v>
      </c>
    </row>
    <row r="21" spans="1:9" ht="22.5" customHeight="1" thickTop="1" thickBot="1">
      <c r="A21" s="44" t="s">
        <v>155</v>
      </c>
      <c r="B21" s="45">
        <f>SUM(B6:B20)</f>
        <v>23</v>
      </c>
      <c r="C21" s="56">
        <f>SUM(C6:C20)</f>
        <v>42</v>
      </c>
      <c r="D21" s="58">
        <f>SUM(D6:D20)</f>
        <v>44</v>
      </c>
      <c r="E21" s="58">
        <f>SUM(E6:E20)</f>
        <v>112</v>
      </c>
      <c r="F21" s="58">
        <f>SUM(F6:F20)</f>
        <v>34</v>
      </c>
    </row>
    <row r="22" spans="1:9" ht="22.5" customHeight="1" thickTop="1">
      <c r="A22" s="200" t="s">
        <v>31</v>
      </c>
      <c r="B22" s="200"/>
      <c r="C22" s="200"/>
      <c r="D22" s="4"/>
      <c r="E22" s="4"/>
      <c r="F22" s="4"/>
    </row>
    <row r="23" spans="1:9" ht="22.5" customHeight="1">
      <c r="A23" s="195" t="s">
        <v>156</v>
      </c>
      <c r="B23" s="195"/>
      <c r="C23" s="195"/>
      <c r="D23" s="195"/>
      <c r="E23" s="195"/>
      <c r="F23" s="195"/>
      <c r="G23" s="195"/>
      <c r="H23" s="195"/>
      <c r="I23" s="195"/>
    </row>
    <row r="24" spans="1:9" ht="22.5" customHeight="1">
      <c r="A24" s="196" t="s">
        <v>165</v>
      </c>
      <c r="B24" s="196"/>
      <c r="C24" s="196"/>
      <c r="D24" s="196"/>
      <c r="E24" s="196"/>
      <c r="F24" s="196"/>
      <c r="G24" s="196"/>
      <c r="H24" s="196"/>
      <c r="I24" s="196"/>
    </row>
    <row r="25" spans="1:9" ht="22.5" customHeight="1">
      <c r="A25" s="205" t="s">
        <v>30</v>
      </c>
      <c r="B25" s="205"/>
      <c r="C25" s="205"/>
      <c r="D25" s="96"/>
      <c r="E25" s="96"/>
      <c r="F25" s="169">
        <v>92</v>
      </c>
    </row>
  </sheetData>
  <mergeCells count="8">
    <mergeCell ref="H15:N15"/>
    <mergeCell ref="A22:C22"/>
    <mergeCell ref="A25:C25"/>
    <mergeCell ref="A1:F1"/>
    <mergeCell ref="A3:A4"/>
    <mergeCell ref="B3:F3"/>
    <mergeCell ref="A23:I23"/>
    <mergeCell ref="A24:I24"/>
  </mergeCells>
  <printOptions horizontalCentered="1"/>
  <pageMargins left="0.51181102362204722" right="0.51181102362204722" top="0.59055118110236227" bottom="0.19685039370078741" header="0.31496062992125984" footer="0.31496062992125984"/>
  <pageSetup paperSize="9" scale="90" orientation="landscape" r:id="rId1"/>
</worksheet>
</file>

<file path=xl/worksheets/sheet8.xml><?xml version="1.0" encoding="utf-8"?>
<worksheet xmlns="http://schemas.openxmlformats.org/spreadsheetml/2006/main" xmlns:r="http://schemas.openxmlformats.org/officeDocument/2006/relationships">
  <sheetPr>
    <tabColor theme="6" tint="-0.249977111117893"/>
  </sheetPr>
  <dimension ref="A1:P26"/>
  <sheetViews>
    <sheetView rightToLeft="1" view="pageBreakPreview" zoomScaleSheetLayoutView="100" workbookViewId="0">
      <selection activeCell="C29" sqref="C29"/>
    </sheetView>
  </sheetViews>
  <sheetFormatPr defaultColWidth="9" defaultRowHeight="14.25"/>
  <cols>
    <col min="1" max="1" width="13.25" style="2" customWidth="1"/>
    <col min="2" max="4" width="14.625" style="2" customWidth="1"/>
    <col min="5" max="5" width="1.125" style="2" customWidth="1"/>
    <col min="6" max="8" width="14.625" style="2" customWidth="1"/>
    <col min="9" max="16384" width="9" style="2"/>
  </cols>
  <sheetData>
    <row r="1" spans="1:16" ht="35.25" customHeight="1">
      <c r="A1" s="212" t="s">
        <v>149</v>
      </c>
      <c r="B1" s="212"/>
      <c r="C1" s="212"/>
      <c r="D1" s="212"/>
      <c r="E1" s="212"/>
      <c r="F1" s="212"/>
      <c r="G1" s="212"/>
      <c r="H1" s="212"/>
    </row>
    <row r="2" spans="1:16" ht="17.25" customHeight="1" thickBot="1">
      <c r="A2" s="35" t="s">
        <v>81</v>
      </c>
      <c r="B2" s="35"/>
      <c r="C2" s="35"/>
      <c r="D2" s="35"/>
      <c r="E2" s="35"/>
      <c r="F2" s="35"/>
      <c r="G2" s="35"/>
      <c r="H2" s="35"/>
    </row>
    <row r="3" spans="1:16" ht="24.75" customHeight="1" thickTop="1">
      <c r="A3" s="191" t="s">
        <v>0</v>
      </c>
      <c r="B3" s="208" t="s">
        <v>56</v>
      </c>
      <c r="C3" s="208"/>
      <c r="D3" s="208"/>
      <c r="E3" s="193"/>
      <c r="F3" s="208" t="s">
        <v>57</v>
      </c>
      <c r="G3" s="208"/>
      <c r="H3" s="208"/>
    </row>
    <row r="4" spans="1:16" ht="28.5" customHeight="1">
      <c r="A4" s="192"/>
      <c r="B4" s="42" t="s">
        <v>18</v>
      </c>
      <c r="C4" s="42" t="s">
        <v>19</v>
      </c>
      <c r="D4" s="50" t="s">
        <v>14</v>
      </c>
      <c r="E4" s="194"/>
      <c r="F4" s="42" t="s">
        <v>18</v>
      </c>
      <c r="G4" s="42" t="s">
        <v>19</v>
      </c>
      <c r="H4" s="50" t="s">
        <v>14</v>
      </c>
    </row>
    <row r="5" spans="1:16" ht="24" customHeight="1">
      <c r="A5" s="6" t="s">
        <v>1</v>
      </c>
      <c r="B5" s="52" t="s">
        <v>111</v>
      </c>
      <c r="C5" s="52" t="s">
        <v>111</v>
      </c>
      <c r="D5" s="52" t="s">
        <v>111</v>
      </c>
      <c r="E5" s="52"/>
      <c r="F5" s="52" t="s">
        <v>111</v>
      </c>
      <c r="G5" s="52" t="s">
        <v>111</v>
      </c>
      <c r="H5" s="52" t="s">
        <v>111</v>
      </c>
    </row>
    <row r="6" spans="1:16" ht="24" customHeight="1">
      <c r="A6" s="6" t="s">
        <v>2</v>
      </c>
      <c r="B6" s="29">
        <v>2</v>
      </c>
      <c r="C6" s="72">
        <v>0</v>
      </c>
      <c r="D6" s="29">
        <f>SUM(B6:C6)</f>
        <v>2</v>
      </c>
      <c r="E6" s="29"/>
      <c r="F6" s="29">
        <v>0</v>
      </c>
      <c r="G6" s="72">
        <v>0</v>
      </c>
      <c r="H6" s="29">
        <f>SUM(F6:G6)</f>
        <v>0</v>
      </c>
    </row>
    <row r="7" spans="1:16" ht="24" customHeight="1">
      <c r="A7" s="6" t="s">
        <v>3</v>
      </c>
      <c r="B7" s="29">
        <v>0</v>
      </c>
      <c r="C7" s="72">
        <v>2</v>
      </c>
      <c r="D7" s="29">
        <f>SUM(B7:C7)</f>
        <v>2</v>
      </c>
      <c r="E7" s="29"/>
      <c r="F7" s="29">
        <v>0</v>
      </c>
      <c r="G7" s="72">
        <v>0</v>
      </c>
      <c r="H7" s="29">
        <f>SUM(F7:G7)</f>
        <v>0</v>
      </c>
    </row>
    <row r="8" spans="1:16" ht="24" customHeight="1">
      <c r="A8" s="6" t="s">
        <v>17</v>
      </c>
      <c r="B8" s="59" t="s">
        <v>111</v>
      </c>
      <c r="C8" s="59" t="s">
        <v>111</v>
      </c>
      <c r="D8" s="59" t="s">
        <v>111</v>
      </c>
      <c r="E8" s="59"/>
      <c r="F8" s="59" t="s">
        <v>111</v>
      </c>
      <c r="G8" s="59" t="s">
        <v>111</v>
      </c>
      <c r="H8" s="59" t="s">
        <v>111</v>
      </c>
    </row>
    <row r="9" spans="1:16" ht="24" customHeight="1">
      <c r="A9" s="36" t="s">
        <v>43</v>
      </c>
      <c r="B9" s="29">
        <v>9</v>
      </c>
      <c r="C9" s="72">
        <v>0</v>
      </c>
      <c r="D9" s="29">
        <f t="shared" ref="D9:D15" si="0">SUM(B9:C9)</f>
        <v>9</v>
      </c>
      <c r="E9" s="29"/>
      <c r="F9" s="29">
        <v>0</v>
      </c>
      <c r="G9" s="72">
        <v>10</v>
      </c>
      <c r="H9" s="29">
        <f>SUM(F9:G9)</f>
        <v>10</v>
      </c>
    </row>
    <row r="10" spans="1:16" ht="24" customHeight="1">
      <c r="A10" s="5" t="s">
        <v>44</v>
      </c>
      <c r="B10" s="29">
        <v>0</v>
      </c>
      <c r="C10" s="72">
        <v>0</v>
      </c>
      <c r="D10" s="29">
        <f t="shared" si="0"/>
        <v>0</v>
      </c>
      <c r="E10" s="29"/>
      <c r="F10" s="29">
        <v>0</v>
      </c>
      <c r="G10" s="72">
        <v>0</v>
      </c>
      <c r="H10" s="29">
        <f>SUM(F10:G10)</f>
        <v>0</v>
      </c>
    </row>
    <row r="11" spans="1:16" ht="24" customHeight="1">
      <c r="A11" s="6" t="s">
        <v>4</v>
      </c>
      <c r="B11" s="29">
        <v>1</v>
      </c>
      <c r="C11" s="72">
        <v>0</v>
      </c>
      <c r="D11" s="29">
        <f t="shared" si="0"/>
        <v>1</v>
      </c>
      <c r="E11" s="29"/>
      <c r="F11" s="29">
        <v>0</v>
      </c>
      <c r="G11" s="72">
        <v>11</v>
      </c>
      <c r="H11" s="29">
        <f t="shared" ref="H11:H17" si="1">SUM(F11:G11)</f>
        <v>11</v>
      </c>
    </row>
    <row r="12" spans="1:16" ht="24" customHeight="1">
      <c r="A12" s="6" t="s">
        <v>5</v>
      </c>
      <c r="B12" s="29">
        <v>0</v>
      </c>
      <c r="C12" s="72">
        <v>0</v>
      </c>
      <c r="D12" s="29">
        <f t="shared" si="0"/>
        <v>0</v>
      </c>
      <c r="E12" s="29"/>
      <c r="F12" s="29">
        <v>0</v>
      </c>
      <c r="G12" s="72">
        <v>4</v>
      </c>
      <c r="H12" s="29">
        <f t="shared" si="1"/>
        <v>4</v>
      </c>
    </row>
    <row r="13" spans="1:16" ht="24" customHeight="1">
      <c r="A13" s="6" t="s">
        <v>6</v>
      </c>
      <c r="B13" s="29">
        <v>0</v>
      </c>
      <c r="C13" s="72">
        <v>0</v>
      </c>
      <c r="D13" s="29">
        <f t="shared" si="0"/>
        <v>0</v>
      </c>
      <c r="E13" s="29"/>
      <c r="F13" s="29">
        <v>0</v>
      </c>
      <c r="G13" s="72">
        <v>0</v>
      </c>
      <c r="H13" s="29">
        <f t="shared" si="1"/>
        <v>0</v>
      </c>
    </row>
    <row r="14" spans="1:16" ht="24" customHeight="1">
      <c r="A14" s="6" t="s">
        <v>42</v>
      </c>
      <c r="B14" s="29">
        <v>0</v>
      </c>
      <c r="C14" s="29">
        <v>0</v>
      </c>
      <c r="D14" s="29">
        <f t="shared" si="0"/>
        <v>0</v>
      </c>
      <c r="E14" s="29"/>
      <c r="F14" s="29">
        <v>0</v>
      </c>
      <c r="G14" s="29">
        <v>1</v>
      </c>
      <c r="H14" s="29">
        <f t="shared" si="1"/>
        <v>1</v>
      </c>
    </row>
    <row r="15" spans="1:16" ht="24" customHeight="1">
      <c r="A15" s="6" t="s">
        <v>8</v>
      </c>
      <c r="B15" s="29">
        <v>2</v>
      </c>
      <c r="C15" s="72">
        <v>3</v>
      </c>
      <c r="D15" s="29">
        <f t="shared" si="0"/>
        <v>5</v>
      </c>
      <c r="E15" s="29"/>
      <c r="F15" s="29">
        <v>1</v>
      </c>
      <c r="G15" s="72">
        <v>4</v>
      </c>
      <c r="H15" s="29">
        <f t="shared" si="1"/>
        <v>5</v>
      </c>
      <c r="J15" s="200"/>
      <c r="K15" s="200"/>
      <c r="L15" s="200"/>
      <c r="M15" s="200"/>
      <c r="N15" s="200"/>
      <c r="O15" s="200"/>
      <c r="P15" s="200"/>
    </row>
    <row r="16" spans="1:16" ht="24" customHeight="1">
      <c r="A16" s="6" t="s">
        <v>9</v>
      </c>
      <c r="B16" s="29">
        <v>0</v>
      </c>
      <c r="C16" s="29">
        <v>0</v>
      </c>
      <c r="D16" s="29">
        <v>0</v>
      </c>
      <c r="E16" s="29"/>
      <c r="F16" s="29">
        <v>4</v>
      </c>
      <c r="G16" s="72">
        <v>5</v>
      </c>
      <c r="H16" s="29">
        <f t="shared" si="1"/>
        <v>9</v>
      </c>
    </row>
    <row r="17" spans="1:9" ht="24" customHeight="1">
      <c r="A17" s="6" t="s">
        <v>10</v>
      </c>
      <c r="B17" s="29">
        <v>0</v>
      </c>
      <c r="C17" s="72">
        <v>0</v>
      </c>
      <c r="D17" s="29">
        <f>SUM(B17:C17)</f>
        <v>0</v>
      </c>
      <c r="E17" s="29"/>
      <c r="F17" s="29">
        <v>0</v>
      </c>
      <c r="G17" s="72">
        <v>0</v>
      </c>
      <c r="H17" s="29">
        <f t="shared" si="1"/>
        <v>0</v>
      </c>
    </row>
    <row r="18" spans="1:9" ht="24" customHeight="1">
      <c r="A18" s="6" t="s">
        <v>11</v>
      </c>
      <c r="B18" s="29">
        <v>0</v>
      </c>
      <c r="C18" s="72">
        <v>0</v>
      </c>
      <c r="D18" s="29">
        <f>SUM(B18:C18)</f>
        <v>0</v>
      </c>
      <c r="E18" s="29"/>
      <c r="F18" s="29">
        <v>0</v>
      </c>
      <c r="G18" s="72">
        <v>0</v>
      </c>
      <c r="H18" s="29">
        <f t="shared" ref="H18" si="2">SUM(F18:G18)</f>
        <v>0</v>
      </c>
    </row>
    <row r="19" spans="1:9" ht="24" customHeight="1">
      <c r="A19" s="6" t="s">
        <v>12</v>
      </c>
      <c r="B19" s="29">
        <v>0</v>
      </c>
      <c r="C19" s="72">
        <v>3</v>
      </c>
      <c r="D19" s="29">
        <f>SUM(B19:C19)</f>
        <v>3</v>
      </c>
      <c r="E19" s="29"/>
      <c r="F19" s="29">
        <v>0</v>
      </c>
      <c r="G19" s="72">
        <v>0</v>
      </c>
      <c r="H19" s="72">
        <v>0</v>
      </c>
    </row>
    <row r="20" spans="1:9" ht="24" customHeight="1" thickBot="1">
      <c r="A20" s="7" t="s">
        <v>13</v>
      </c>
      <c r="B20" s="30">
        <v>1</v>
      </c>
      <c r="C20" s="73">
        <v>0</v>
      </c>
      <c r="D20" s="30">
        <f>SUM(B20:C20)</f>
        <v>1</v>
      </c>
      <c r="E20" s="30"/>
      <c r="F20" s="30">
        <v>0</v>
      </c>
      <c r="G20" s="73">
        <v>2</v>
      </c>
      <c r="H20" s="30">
        <f>SUM(F20:G20)</f>
        <v>2</v>
      </c>
    </row>
    <row r="21" spans="1:9" ht="24" customHeight="1" thickTop="1" thickBot="1">
      <c r="A21" s="44" t="s">
        <v>155</v>
      </c>
      <c r="B21" s="45">
        <f>SUM(B6:B20)</f>
        <v>15</v>
      </c>
      <c r="C21" s="58">
        <f>SUM(C6:C20)</f>
        <v>8</v>
      </c>
      <c r="D21" s="56">
        <f>SUM(D6:D20)</f>
        <v>23</v>
      </c>
      <c r="E21" s="56"/>
      <c r="F21" s="56">
        <f>SUM(F6:F20)</f>
        <v>5</v>
      </c>
      <c r="G21" s="58">
        <f>SUM(G6:G20)</f>
        <v>37</v>
      </c>
      <c r="H21" s="56">
        <f>SUM(H6:H20)</f>
        <v>42</v>
      </c>
    </row>
    <row r="22" spans="1:9" ht="24" customHeight="1" thickTop="1">
      <c r="A22" s="200" t="s">
        <v>31</v>
      </c>
      <c r="B22" s="200"/>
      <c r="C22" s="200"/>
      <c r="D22" s="200"/>
      <c r="E22" s="75"/>
      <c r="F22" s="57"/>
      <c r="G22" s="4"/>
      <c r="H22" s="4"/>
    </row>
    <row r="23" spans="1:9" ht="24" customHeight="1">
      <c r="A23" s="195" t="s">
        <v>156</v>
      </c>
      <c r="B23" s="195"/>
      <c r="C23" s="195"/>
      <c r="D23" s="195"/>
      <c r="E23" s="195"/>
      <c r="F23" s="195"/>
      <c r="G23" s="195"/>
      <c r="H23" s="195"/>
      <c r="I23" s="195"/>
    </row>
    <row r="24" spans="1:9" ht="24" customHeight="1">
      <c r="A24" s="196" t="s">
        <v>165</v>
      </c>
      <c r="B24" s="196"/>
      <c r="C24" s="196"/>
      <c r="D24" s="196"/>
      <c r="E24" s="196"/>
      <c r="F24" s="196"/>
      <c r="G24" s="196"/>
      <c r="H24" s="196"/>
      <c r="I24" s="196"/>
    </row>
    <row r="25" spans="1:9" ht="24" customHeight="1">
      <c r="A25" s="205" t="s">
        <v>30</v>
      </c>
      <c r="B25" s="205"/>
      <c r="C25" s="205"/>
      <c r="D25" s="189">
        <v>93</v>
      </c>
      <c r="E25" s="189"/>
      <c r="F25" s="189"/>
      <c r="G25" s="189"/>
      <c r="H25" s="189"/>
    </row>
    <row r="26" spans="1:9" ht="24" customHeight="1"/>
  </sheetData>
  <mergeCells count="11">
    <mergeCell ref="J15:P15"/>
    <mergeCell ref="A22:D22"/>
    <mergeCell ref="A25:C25"/>
    <mergeCell ref="D25:H25"/>
    <mergeCell ref="A1:H1"/>
    <mergeCell ref="A3:A4"/>
    <mergeCell ref="B3:D3"/>
    <mergeCell ref="E3:E4"/>
    <mergeCell ref="F3:H3"/>
    <mergeCell ref="A23:I23"/>
    <mergeCell ref="A24:I24"/>
  </mergeCells>
  <printOptions horizontalCentered="1"/>
  <pageMargins left="0.51181102362204722" right="0.51181102362204722" top="0.59055118110236227" bottom="0.19685039370078741" header="0.31496062992125984" footer="0.31496062992125984"/>
  <pageSetup paperSize="9" scale="90" orientation="landscape" r:id="rId1"/>
</worksheet>
</file>

<file path=xl/worksheets/sheet9.xml><?xml version="1.0" encoding="utf-8"?>
<worksheet xmlns="http://schemas.openxmlformats.org/spreadsheetml/2006/main" xmlns:r="http://schemas.openxmlformats.org/officeDocument/2006/relationships">
  <sheetPr>
    <tabColor theme="6" tint="-0.249977111117893"/>
  </sheetPr>
  <dimension ref="A1:O26"/>
  <sheetViews>
    <sheetView rightToLeft="1" view="pageBreakPreview" topLeftCell="A13" zoomScaleSheetLayoutView="100" workbookViewId="0">
      <selection activeCell="F11" sqref="F10:F11"/>
    </sheetView>
  </sheetViews>
  <sheetFormatPr defaultColWidth="9" defaultRowHeight="14.25"/>
  <cols>
    <col min="1" max="1" width="11.375" style="2" customWidth="1"/>
    <col min="2" max="4" width="11.875" style="2" customWidth="1"/>
    <col min="5" max="5" width="0.75" style="2" customWidth="1"/>
    <col min="6" max="8" width="11.875" style="2" customWidth="1"/>
    <col min="9" max="9" width="0.875" style="2" customWidth="1"/>
    <col min="10" max="12" width="11.875" style="2" customWidth="1"/>
    <col min="13" max="16384" width="9" style="2"/>
  </cols>
  <sheetData>
    <row r="1" spans="1:15" ht="28.5" customHeight="1">
      <c r="A1" s="212" t="s">
        <v>177</v>
      </c>
      <c r="B1" s="212"/>
      <c r="C1" s="212"/>
      <c r="D1" s="212"/>
      <c r="E1" s="212"/>
      <c r="F1" s="212"/>
      <c r="G1" s="212"/>
      <c r="H1" s="212"/>
      <c r="I1" s="212"/>
      <c r="J1" s="212"/>
      <c r="K1" s="212"/>
      <c r="L1" s="212"/>
    </row>
    <row r="2" spans="1:15" ht="17.25" customHeight="1" thickBot="1">
      <c r="A2" s="35" t="s">
        <v>82</v>
      </c>
      <c r="B2" s="35"/>
      <c r="C2" s="35"/>
      <c r="D2" s="35"/>
      <c r="E2" s="35"/>
      <c r="F2" s="35"/>
      <c r="G2" s="35"/>
      <c r="H2" s="35"/>
      <c r="I2" s="35"/>
      <c r="J2" s="35"/>
      <c r="K2" s="35"/>
      <c r="L2" s="35"/>
    </row>
    <row r="3" spans="1:15" ht="32.25" customHeight="1" thickTop="1">
      <c r="A3" s="191" t="s">
        <v>0</v>
      </c>
      <c r="B3" s="208" t="s">
        <v>59</v>
      </c>
      <c r="C3" s="208"/>
      <c r="D3" s="208"/>
      <c r="E3" s="191"/>
      <c r="F3" s="193" t="s">
        <v>86</v>
      </c>
      <c r="G3" s="193"/>
      <c r="H3" s="193"/>
      <c r="I3" s="191"/>
      <c r="J3" s="193" t="s">
        <v>87</v>
      </c>
      <c r="K3" s="193"/>
      <c r="L3" s="193"/>
    </row>
    <row r="4" spans="1:15" ht="28.5" customHeight="1">
      <c r="A4" s="192"/>
      <c r="B4" s="42" t="s">
        <v>18</v>
      </c>
      <c r="C4" s="42" t="s">
        <v>19</v>
      </c>
      <c r="D4" s="50" t="s">
        <v>14</v>
      </c>
      <c r="E4" s="192"/>
      <c r="F4" s="42" t="s">
        <v>21</v>
      </c>
      <c r="G4" s="42" t="s">
        <v>22</v>
      </c>
      <c r="H4" s="50" t="s">
        <v>14</v>
      </c>
      <c r="I4" s="192"/>
      <c r="J4" s="42" t="s">
        <v>21</v>
      </c>
      <c r="K4" s="42" t="s">
        <v>22</v>
      </c>
      <c r="L4" s="50" t="s">
        <v>14</v>
      </c>
    </row>
    <row r="5" spans="1:15" ht="23.25" customHeight="1">
      <c r="A5" s="6" t="s">
        <v>1</v>
      </c>
      <c r="B5" s="52" t="s">
        <v>111</v>
      </c>
      <c r="C5" s="52" t="s">
        <v>111</v>
      </c>
      <c r="D5" s="52" t="s">
        <v>111</v>
      </c>
      <c r="E5" s="52"/>
      <c r="F5" s="52" t="s">
        <v>111</v>
      </c>
      <c r="G5" s="52" t="s">
        <v>111</v>
      </c>
      <c r="H5" s="52" t="s">
        <v>111</v>
      </c>
      <c r="I5" s="52"/>
      <c r="J5" s="52" t="s">
        <v>111</v>
      </c>
      <c r="K5" s="52" t="s">
        <v>111</v>
      </c>
      <c r="L5" s="52" t="s">
        <v>111</v>
      </c>
    </row>
    <row r="6" spans="1:15" ht="23.25" customHeight="1">
      <c r="A6" s="6" t="s">
        <v>2</v>
      </c>
      <c r="B6" s="29">
        <v>1</v>
      </c>
      <c r="C6" s="72">
        <v>6</v>
      </c>
      <c r="D6" s="29">
        <f>SUM(B6:C6)</f>
        <v>7</v>
      </c>
      <c r="E6" s="29"/>
      <c r="F6" s="29">
        <v>0</v>
      </c>
      <c r="G6" s="29">
        <v>1</v>
      </c>
      <c r="H6" s="29">
        <f>SUM(F6:G6)</f>
        <v>1</v>
      </c>
      <c r="I6" s="29"/>
      <c r="J6" s="29">
        <v>0</v>
      </c>
      <c r="K6" s="29">
        <v>6</v>
      </c>
      <c r="L6" s="29">
        <f>SUM(J6:K6)</f>
        <v>6</v>
      </c>
    </row>
    <row r="7" spans="1:15" ht="23.25" customHeight="1">
      <c r="A7" s="6" t="s">
        <v>3</v>
      </c>
      <c r="B7" s="29">
        <v>1</v>
      </c>
      <c r="C7" s="72">
        <v>16</v>
      </c>
      <c r="D7" s="29">
        <f>SUM(B7:C7)</f>
        <v>17</v>
      </c>
      <c r="E7" s="29"/>
      <c r="F7" s="29">
        <v>0</v>
      </c>
      <c r="G7" s="29">
        <v>1</v>
      </c>
      <c r="H7" s="29">
        <f>SUM(F7:G7)</f>
        <v>1</v>
      </c>
      <c r="I7" s="29"/>
      <c r="J7" s="29">
        <v>0</v>
      </c>
      <c r="K7" s="29">
        <v>16</v>
      </c>
      <c r="L7" s="29">
        <f>SUM(J7:K7)</f>
        <v>16</v>
      </c>
    </row>
    <row r="8" spans="1:15" ht="23.25" customHeight="1">
      <c r="A8" s="6" t="s">
        <v>17</v>
      </c>
      <c r="B8" s="52" t="s">
        <v>111</v>
      </c>
      <c r="C8" s="52" t="s">
        <v>111</v>
      </c>
      <c r="D8" s="52" t="s">
        <v>111</v>
      </c>
      <c r="E8" s="59"/>
      <c r="F8" s="52" t="s">
        <v>111</v>
      </c>
      <c r="G8" s="52" t="s">
        <v>111</v>
      </c>
      <c r="H8" s="52" t="s">
        <v>111</v>
      </c>
      <c r="I8" s="59"/>
      <c r="J8" s="52" t="s">
        <v>111</v>
      </c>
      <c r="K8" s="52" t="s">
        <v>111</v>
      </c>
      <c r="L8" s="52" t="s">
        <v>111</v>
      </c>
    </row>
    <row r="9" spans="1:15" ht="23.25" customHeight="1">
      <c r="A9" s="36" t="s">
        <v>43</v>
      </c>
      <c r="B9" s="29">
        <v>1</v>
      </c>
      <c r="C9" s="72">
        <v>2</v>
      </c>
      <c r="D9" s="29">
        <f>SUM(B9:C9)</f>
        <v>3</v>
      </c>
      <c r="E9" s="29"/>
      <c r="F9" s="29">
        <v>1</v>
      </c>
      <c r="G9" s="29">
        <v>0</v>
      </c>
      <c r="H9" s="29">
        <f>SUM(F9:G9)</f>
        <v>1</v>
      </c>
      <c r="I9" s="29"/>
      <c r="J9" s="29">
        <v>0</v>
      </c>
      <c r="K9" s="29">
        <v>2</v>
      </c>
      <c r="L9" s="29">
        <f>SUM(J9:K9)</f>
        <v>2</v>
      </c>
    </row>
    <row r="10" spans="1:15" ht="23.25" customHeight="1">
      <c r="A10" s="5" t="s">
        <v>44</v>
      </c>
      <c r="B10" s="29">
        <v>0</v>
      </c>
      <c r="C10" s="72">
        <v>2</v>
      </c>
      <c r="D10" s="29">
        <f>SUM(B10:C10)</f>
        <v>2</v>
      </c>
      <c r="E10" s="29"/>
      <c r="F10" s="29">
        <v>0</v>
      </c>
      <c r="G10" s="29">
        <v>0</v>
      </c>
      <c r="H10" s="29">
        <f>SUM(F10:G10)</f>
        <v>0</v>
      </c>
      <c r="I10" s="29"/>
      <c r="J10" s="29">
        <v>0</v>
      </c>
      <c r="K10" s="29">
        <v>2</v>
      </c>
      <c r="L10" s="29">
        <f>SUM(J10:K10)</f>
        <v>2</v>
      </c>
    </row>
    <row r="11" spans="1:15" ht="23.25" customHeight="1">
      <c r="A11" s="6" t="s">
        <v>4</v>
      </c>
      <c r="B11" s="29">
        <v>5</v>
      </c>
      <c r="C11" s="72">
        <v>6</v>
      </c>
      <c r="D11" s="29">
        <f t="shared" ref="D11:D17" si="0">SUM(B11:C11)</f>
        <v>11</v>
      </c>
      <c r="E11" s="29"/>
      <c r="F11" s="29">
        <v>0</v>
      </c>
      <c r="G11" s="29">
        <v>5</v>
      </c>
      <c r="H11" s="29">
        <f t="shared" ref="H11:H17" si="1">SUM(F11:G11)</f>
        <v>5</v>
      </c>
      <c r="I11" s="29"/>
      <c r="J11" s="29">
        <v>0</v>
      </c>
      <c r="K11" s="29">
        <v>6</v>
      </c>
      <c r="L11" s="29">
        <f t="shared" ref="L11:L19" si="2">SUM(J11:K11)</f>
        <v>6</v>
      </c>
    </row>
    <row r="12" spans="1:15" ht="23.25" customHeight="1">
      <c r="A12" s="6" t="s">
        <v>5</v>
      </c>
      <c r="B12" s="29">
        <v>1</v>
      </c>
      <c r="C12" s="72">
        <v>5</v>
      </c>
      <c r="D12" s="29">
        <f t="shared" si="0"/>
        <v>6</v>
      </c>
      <c r="E12" s="29"/>
      <c r="F12" s="29">
        <v>0</v>
      </c>
      <c r="G12" s="29">
        <v>1</v>
      </c>
      <c r="H12" s="29">
        <f t="shared" si="1"/>
        <v>1</v>
      </c>
      <c r="I12" s="29"/>
      <c r="J12" s="29">
        <v>4</v>
      </c>
      <c r="K12" s="29">
        <v>1</v>
      </c>
      <c r="L12" s="29">
        <f t="shared" si="2"/>
        <v>5</v>
      </c>
    </row>
    <row r="13" spans="1:15" ht="23.25" customHeight="1">
      <c r="A13" s="6" t="s">
        <v>6</v>
      </c>
      <c r="B13" s="29">
        <v>13</v>
      </c>
      <c r="C13" s="72">
        <v>2</v>
      </c>
      <c r="D13" s="29">
        <f t="shared" si="0"/>
        <v>15</v>
      </c>
      <c r="E13" s="29"/>
      <c r="F13" s="29">
        <v>0</v>
      </c>
      <c r="G13" s="29">
        <v>13</v>
      </c>
      <c r="H13" s="29">
        <f t="shared" si="1"/>
        <v>13</v>
      </c>
      <c r="I13" s="29"/>
      <c r="J13" s="29">
        <v>0</v>
      </c>
      <c r="K13" s="29">
        <v>2</v>
      </c>
      <c r="L13" s="29">
        <f t="shared" si="2"/>
        <v>2</v>
      </c>
    </row>
    <row r="14" spans="1:15" ht="23.25" customHeight="1">
      <c r="A14" s="6" t="s">
        <v>42</v>
      </c>
      <c r="B14" s="29">
        <v>1</v>
      </c>
      <c r="C14" s="59">
        <v>16</v>
      </c>
      <c r="D14" s="29">
        <f t="shared" si="0"/>
        <v>17</v>
      </c>
      <c r="E14" s="29"/>
      <c r="F14" s="29">
        <v>0</v>
      </c>
      <c r="G14" s="29">
        <v>1</v>
      </c>
      <c r="H14" s="29">
        <f t="shared" si="1"/>
        <v>1</v>
      </c>
      <c r="I14" s="29"/>
      <c r="J14" s="29">
        <v>0</v>
      </c>
      <c r="K14" s="29">
        <v>16</v>
      </c>
      <c r="L14" s="29">
        <f t="shared" si="2"/>
        <v>16</v>
      </c>
    </row>
    <row r="15" spans="1:15" ht="23.25" customHeight="1">
      <c r="A15" s="6" t="s">
        <v>8</v>
      </c>
      <c r="B15" s="29">
        <v>1</v>
      </c>
      <c r="C15" s="72">
        <v>1</v>
      </c>
      <c r="D15" s="29">
        <f t="shared" si="0"/>
        <v>2</v>
      </c>
      <c r="E15" s="29"/>
      <c r="F15" s="29">
        <v>0</v>
      </c>
      <c r="G15" s="29">
        <v>1</v>
      </c>
      <c r="H15" s="29">
        <f t="shared" si="1"/>
        <v>1</v>
      </c>
      <c r="I15" s="29"/>
      <c r="J15" s="29">
        <v>0</v>
      </c>
      <c r="K15" s="29">
        <v>1</v>
      </c>
      <c r="L15" s="29">
        <f t="shared" si="2"/>
        <v>1</v>
      </c>
      <c r="M15" s="200"/>
      <c r="N15" s="200"/>
      <c r="O15" s="200"/>
    </row>
    <row r="16" spans="1:15" ht="23.25" customHeight="1">
      <c r="A16" s="6" t="s">
        <v>9</v>
      </c>
      <c r="B16" s="29">
        <v>5</v>
      </c>
      <c r="C16" s="72">
        <v>9</v>
      </c>
      <c r="D16" s="29">
        <f t="shared" si="0"/>
        <v>14</v>
      </c>
      <c r="E16" s="29"/>
      <c r="F16" s="29">
        <v>2</v>
      </c>
      <c r="G16" s="29">
        <v>3</v>
      </c>
      <c r="H16" s="29">
        <f t="shared" si="1"/>
        <v>5</v>
      </c>
      <c r="I16" s="29"/>
      <c r="J16" s="29">
        <v>1</v>
      </c>
      <c r="K16" s="29">
        <v>8</v>
      </c>
      <c r="L16" s="29">
        <f t="shared" si="2"/>
        <v>9</v>
      </c>
    </row>
    <row r="17" spans="1:12" ht="23.25" customHeight="1">
      <c r="A17" s="6" t="s">
        <v>10</v>
      </c>
      <c r="B17" s="29">
        <v>11</v>
      </c>
      <c r="C17" s="72">
        <v>0</v>
      </c>
      <c r="D17" s="29">
        <f t="shared" si="0"/>
        <v>11</v>
      </c>
      <c r="E17" s="29"/>
      <c r="F17" s="29">
        <v>0</v>
      </c>
      <c r="G17" s="29">
        <v>11</v>
      </c>
      <c r="H17" s="29">
        <f t="shared" si="1"/>
        <v>11</v>
      </c>
      <c r="I17" s="29"/>
      <c r="J17" s="29">
        <v>0</v>
      </c>
      <c r="K17" s="29">
        <v>0</v>
      </c>
      <c r="L17" s="29">
        <f t="shared" si="2"/>
        <v>0</v>
      </c>
    </row>
    <row r="18" spans="1:12" ht="23.25" customHeight="1">
      <c r="A18" s="6" t="s">
        <v>11</v>
      </c>
      <c r="B18" s="29">
        <v>1</v>
      </c>
      <c r="C18" s="72">
        <v>16</v>
      </c>
      <c r="D18" s="29">
        <f>SUM(B18:C18)</f>
        <v>17</v>
      </c>
      <c r="E18" s="29"/>
      <c r="F18" s="29">
        <v>1</v>
      </c>
      <c r="G18" s="29">
        <v>0</v>
      </c>
      <c r="H18" s="29">
        <f>SUM(F18:G18)</f>
        <v>1</v>
      </c>
      <c r="I18" s="29"/>
      <c r="J18" s="29">
        <v>0</v>
      </c>
      <c r="K18" s="29">
        <v>16</v>
      </c>
      <c r="L18" s="72">
        <f t="shared" si="2"/>
        <v>16</v>
      </c>
    </row>
    <row r="19" spans="1:12" ht="23.25" customHeight="1">
      <c r="A19" s="6" t="s">
        <v>12</v>
      </c>
      <c r="B19" s="29">
        <v>2</v>
      </c>
      <c r="C19" s="72">
        <v>15</v>
      </c>
      <c r="D19" s="29">
        <f>SUM(B19:C19)</f>
        <v>17</v>
      </c>
      <c r="E19" s="29"/>
      <c r="F19" s="29">
        <v>0</v>
      </c>
      <c r="G19" s="29">
        <v>2</v>
      </c>
      <c r="H19" s="29">
        <f>SUM(F19:G19)</f>
        <v>2</v>
      </c>
      <c r="I19" s="29"/>
      <c r="J19" s="29">
        <v>0</v>
      </c>
      <c r="K19" s="29">
        <v>15</v>
      </c>
      <c r="L19" s="72">
        <f t="shared" si="2"/>
        <v>15</v>
      </c>
    </row>
    <row r="20" spans="1:12" ht="23.25" customHeight="1" thickBot="1">
      <c r="A20" s="7" t="s">
        <v>13</v>
      </c>
      <c r="B20" s="30">
        <v>1</v>
      </c>
      <c r="C20" s="73">
        <v>16</v>
      </c>
      <c r="D20" s="30">
        <f>SUM(B20:C20)</f>
        <v>17</v>
      </c>
      <c r="E20" s="30"/>
      <c r="F20" s="30">
        <v>0</v>
      </c>
      <c r="G20" s="30">
        <v>1</v>
      </c>
      <c r="H20" s="30">
        <f>SUM(F20:G20)</f>
        <v>1</v>
      </c>
      <c r="I20" s="30"/>
      <c r="J20" s="30">
        <v>2</v>
      </c>
      <c r="K20" s="30">
        <v>14</v>
      </c>
      <c r="L20" s="30">
        <f>SUM(J20:K20)</f>
        <v>16</v>
      </c>
    </row>
    <row r="21" spans="1:12" ht="23.25" customHeight="1" thickTop="1" thickBot="1">
      <c r="A21" s="44" t="s">
        <v>155</v>
      </c>
      <c r="B21" s="45">
        <f>SUM(B6:B20)</f>
        <v>44</v>
      </c>
      <c r="C21" s="58">
        <f>SUM(C6:C20)</f>
        <v>112</v>
      </c>
      <c r="D21" s="56">
        <f>SUM(D6:D20)</f>
        <v>156</v>
      </c>
      <c r="E21" s="56"/>
      <c r="F21" s="56">
        <f>SUM(F6:F20)</f>
        <v>4</v>
      </c>
      <c r="G21" s="56">
        <f>SUM(G6:G20)</f>
        <v>40</v>
      </c>
      <c r="H21" s="56">
        <f>SUM(H6:H20)</f>
        <v>44</v>
      </c>
      <c r="I21" s="56"/>
      <c r="J21" s="56">
        <f>SUM(J6:J20)</f>
        <v>7</v>
      </c>
      <c r="K21" s="56">
        <f>SUM(K6:K20)</f>
        <v>105</v>
      </c>
      <c r="L21" s="56">
        <f>SUM(L6:L20)</f>
        <v>112</v>
      </c>
    </row>
    <row r="22" spans="1:12" ht="26.25" customHeight="1" thickTop="1">
      <c r="A22" s="200" t="s">
        <v>31</v>
      </c>
      <c r="B22" s="200"/>
      <c r="C22" s="200"/>
      <c r="D22" s="200"/>
      <c r="E22" s="75"/>
      <c r="F22" s="75"/>
      <c r="G22" s="75"/>
      <c r="H22" s="75"/>
      <c r="I22" s="75"/>
      <c r="J22" s="75"/>
      <c r="K22" s="57"/>
      <c r="L22" s="4"/>
    </row>
    <row r="23" spans="1:12" ht="26.25" customHeight="1">
      <c r="A23" s="195" t="s">
        <v>156</v>
      </c>
      <c r="B23" s="195"/>
      <c r="C23" s="195"/>
      <c r="D23" s="195"/>
      <c r="E23" s="195"/>
      <c r="F23" s="195"/>
      <c r="G23" s="195"/>
      <c r="H23" s="195"/>
      <c r="I23" s="195"/>
      <c r="J23" s="195"/>
      <c r="K23" s="157"/>
      <c r="L23" s="157"/>
    </row>
    <row r="24" spans="1:12" ht="26.25" customHeight="1">
      <c r="A24" s="196" t="s">
        <v>165</v>
      </c>
      <c r="B24" s="196"/>
      <c r="C24" s="196"/>
      <c r="D24" s="196"/>
      <c r="E24" s="196"/>
      <c r="F24" s="196"/>
      <c r="G24" s="196"/>
      <c r="H24" s="196"/>
      <c r="I24" s="196"/>
      <c r="J24" s="155"/>
      <c r="K24" s="155"/>
      <c r="L24" s="155"/>
    </row>
    <row r="25" spans="1:12" ht="26.25" customHeight="1">
      <c r="A25" s="205" t="s">
        <v>30</v>
      </c>
      <c r="B25" s="205"/>
      <c r="C25" s="205"/>
      <c r="D25" s="189">
        <v>94</v>
      </c>
      <c r="E25" s="189"/>
      <c r="F25" s="189"/>
      <c r="G25" s="189"/>
      <c r="H25" s="189"/>
      <c r="I25" s="189"/>
      <c r="J25" s="189"/>
      <c r="K25" s="189"/>
      <c r="L25" s="189"/>
    </row>
    <row r="26" spans="1:12" ht="26.25" customHeight="1"/>
  </sheetData>
  <mergeCells count="13">
    <mergeCell ref="M15:O15"/>
    <mergeCell ref="A22:D22"/>
    <mergeCell ref="A25:C25"/>
    <mergeCell ref="D25:L25"/>
    <mergeCell ref="A1:L1"/>
    <mergeCell ref="A3:A4"/>
    <mergeCell ref="B3:D3"/>
    <mergeCell ref="E3:E4"/>
    <mergeCell ref="F3:H3"/>
    <mergeCell ref="I3:I4"/>
    <mergeCell ref="J3:L3"/>
    <mergeCell ref="A24:I24"/>
    <mergeCell ref="A23:J23"/>
  </mergeCells>
  <printOptions horizontalCentered="1"/>
  <pageMargins left="0.51181102362204722" right="0.51181102362204722" top="0.59055118110236227" bottom="0.19685039370078741"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10</vt:i4>
      </vt:variant>
      <vt:variant>
        <vt:lpstr>نطاقات تمت تسميتها</vt:lpstr>
      </vt:variant>
      <vt:variant>
        <vt:i4>10</vt:i4>
      </vt:variant>
    </vt:vector>
  </HeadingPairs>
  <TitlesOfParts>
    <vt:vector size="20" baseType="lpstr">
      <vt:lpstr>1</vt:lpstr>
      <vt:lpstr>2</vt:lpstr>
      <vt:lpstr>3</vt:lpstr>
      <vt:lpstr>4</vt:lpstr>
      <vt:lpstr>5</vt:lpstr>
      <vt:lpstr>6</vt:lpstr>
      <vt:lpstr>7</vt:lpstr>
      <vt:lpstr>8</vt:lpstr>
      <vt:lpstr>9</vt:lpstr>
      <vt:lpstr>10</vt:lpstr>
      <vt:lpstr>'1'!Print_Area</vt:lpstr>
      <vt:lpstr>'10'!Print_Area</vt:lpstr>
      <vt:lpstr>'2'!Print_Area</vt:lpstr>
      <vt:lpstr>'3'!Print_Area</vt:lpstr>
      <vt:lpstr>'4'!Print_Area</vt:lpstr>
      <vt:lpstr>'5'!Print_Area</vt:lpstr>
      <vt:lpstr>'6'!Print_Area</vt:lpstr>
      <vt:lpstr>'7'!Print_Area</vt:lpstr>
      <vt:lpstr>'8'!Print_Area</vt:lpstr>
      <vt:lpstr>'9'!Print_Area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gigabyte</dc:creator>
  <cp:lastModifiedBy>Administrator</cp:lastModifiedBy>
  <cp:lastPrinted>2017-11-21T04:22:15Z</cp:lastPrinted>
  <dcterms:created xsi:type="dcterms:W3CDTF">2012-02-17T04:49:09Z</dcterms:created>
  <dcterms:modified xsi:type="dcterms:W3CDTF">2017-12-18T04:40:39Z</dcterms:modified>
</cp:coreProperties>
</file>